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t\Dropbox\Actions de solidarité\Parrainages\Alertes PPMS\"/>
    </mc:Choice>
  </mc:AlternateContent>
  <xr:revisionPtr revIDLastSave="0" documentId="13_ncr:1_{1243DEA4-92B5-4CDF-8303-478F69C3DC3D}" xr6:coauthVersionLast="47" xr6:coauthVersionMax="47" xr10:uidLastSave="{00000000-0000-0000-0000-000000000000}"/>
  <bookViews>
    <workbookView xWindow="-120" yWindow="-120" windowWidth="29040" windowHeight="15720" xr2:uid="{4029BE88-6045-4FDE-9ADD-83CA8C252D05}"/>
  </bookViews>
  <sheets>
    <sheet name="BDC BRUNET" sheetId="1" r:id="rId1"/>
    <sheet name="BDC LEGALLAIS" sheetId="2" r:id="rId2"/>
    <sheet name="BDC RESOSYS" sheetId="3" r:id="rId3"/>
  </sheets>
  <definedNames>
    <definedName name="_xlnm.Print_Area" localSheetId="0">'BDC BRUNET'!$A$1:$G$29</definedName>
    <definedName name="_xlnm.Print_Area" localSheetId="1">'BDC LEGALLAIS'!$A$1:$G$23</definedName>
    <definedName name="_xlnm.Print_Area" localSheetId="2">'BDC RESOSYS'!$A$1:$G$28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G24" i="3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G23" i="3" s="1"/>
  <c r="F24" i="3" l="1"/>
  <c r="F23" i="3"/>
  <c r="F25" i="3" l="1"/>
  <c r="F26" i="3" s="1"/>
  <c r="F17" i="2"/>
  <c r="G17" i="2" s="1"/>
  <c r="E16" i="2"/>
  <c r="F16" i="2" s="1"/>
  <c r="G26" i="3" l="1"/>
  <c r="G16" i="2"/>
  <c r="G18" i="2" s="1"/>
  <c r="F18" i="2"/>
  <c r="G20" i="2" l="1"/>
  <c r="F20" i="2" s="1"/>
  <c r="G19" i="2"/>
  <c r="F19" i="2" s="1"/>
  <c r="F21" i="2" l="1"/>
  <c r="G21" i="2"/>
  <c r="F22" i="1"/>
  <c r="G22" i="1" s="1"/>
  <c r="E16" i="1"/>
  <c r="F16" i="1" s="1"/>
  <c r="G16" i="1" s="1"/>
  <c r="F20" i="1"/>
  <c r="G20" i="1" s="1"/>
  <c r="F19" i="1"/>
  <c r="G19" i="1" s="1"/>
  <c r="F23" i="1" l="1"/>
  <c r="G23" i="1" s="1"/>
  <c r="F21" i="1"/>
  <c r="G21" i="1" s="1"/>
  <c r="F18" i="1"/>
  <c r="G18" i="1" s="1"/>
  <c r="F17" i="1"/>
  <c r="G17" i="1" s="1"/>
  <c r="F15" i="1"/>
  <c r="G15" i="1" l="1"/>
  <c r="G24" i="1" s="1"/>
  <c r="G25" i="1" s="1"/>
  <c r="F24" i="1"/>
  <c r="G26" i="1" l="1"/>
  <c r="F26" i="1" s="1"/>
  <c r="F25" i="1"/>
  <c r="F27" i="1" l="1"/>
  <c r="G27" i="1"/>
</calcChain>
</file>

<file path=xl/sharedStrings.xml><?xml version="1.0" encoding="utf-8"?>
<sst xmlns="http://schemas.openxmlformats.org/spreadsheetml/2006/main" count="98" uniqueCount="56">
  <si>
    <t>BON DE COMMANDE</t>
  </si>
  <si>
    <t>Représenté par :</t>
  </si>
  <si>
    <t>Fonction :</t>
  </si>
  <si>
    <t>Date de livraison souhaitée :</t>
  </si>
  <si>
    <t>DESIGNATION PRODUIT</t>
  </si>
  <si>
    <t>REFERENCE</t>
  </si>
  <si>
    <t>QUANTITE</t>
  </si>
  <si>
    <t>PRIX TOTAL HT</t>
  </si>
  <si>
    <t>PRIX TOTAL TTC</t>
  </si>
  <si>
    <t>TOTAL COMMANDE</t>
  </si>
  <si>
    <t>PARRAINAGE GAEL 56</t>
  </si>
  <si>
    <t>MONTANT TOTAL DU</t>
  </si>
  <si>
    <t xml:space="preserve">Nombre de classes : </t>
  </si>
  <si>
    <t>PRIX UNIT. HT REMISE GAEL 56</t>
  </si>
  <si>
    <t>Opération Alerte PPMS : focus sur la sécurité</t>
  </si>
  <si>
    <t>Date de la commande :</t>
  </si>
  <si>
    <r>
      <rPr>
        <b/>
        <i/>
        <u/>
        <sz val="13"/>
        <color theme="0"/>
        <rFont val="Calibri"/>
        <family val="2"/>
        <scheme val="minor"/>
      </rPr>
      <t>Attention</t>
    </r>
    <r>
      <rPr>
        <b/>
        <i/>
        <sz val="13"/>
        <color theme="0"/>
        <rFont val="Calibri"/>
        <family val="2"/>
        <scheme val="minor"/>
      </rPr>
      <t xml:space="preserve"> : en bénéficiant de l'offre de parrainage du GAEL 56, votre établissement s'engage à promouvoir l'action menée par l'association. A ce titre, après installation de votre système, vous recevrez un autocollant à positionner sur les appareils financés par notre association.</t>
    </r>
  </si>
  <si>
    <t>PRIX UNIT. HT</t>
  </si>
  <si>
    <t xml:space="preserve">Plafond </t>
  </si>
  <si>
    <t>Ville de l'établissement :</t>
  </si>
  <si>
    <t>Nom de l'établissement :</t>
  </si>
  <si>
    <r>
      <rPr>
        <b/>
        <i/>
        <u/>
        <sz val="14"/>
        <color theme="8" tint="-0.249977111117893"/>
        <rFont val="Calibri"/>
        <family val="2"/>
        <scheme val="minor"/>
      </rPr>
      <t>Merci de ne renseigner que les zones</t>
    </r>
    <r>
      <rPr>
        <b/>
        <i/>
        <sz val="14"/>
        <color theme="8" tint="-0.249977111117893"/>
        <rFont val="Calibri"/>
        <family val="2"/>
        <scheme val="minor"/>
      </rPr>
      <t xml:space="preserve"> :</t>
    </r>
  </si>
  <si>
    <r>
      <rPr>
        <b/>
        <i/>
        <u/>
        <sz val="14"/>
        <color theme="8" tint="-0.249977111117893"/>
        <rFont val="Calibri"/>
        <family val="2"/>
        <scheme val="minor"/>
      </rPr>
      <t>Contact commercial</t>
    </r>
    <r>
      <rPr>
        <b/>
        <i/>
        <sz val="14"/>
        <color theme="8" tint="-0.249977111117893"/>
        <rFont val="Calibri"/>
        <family val="2"/>
        <scheme val="minor"/>
      </rPr>
      <t xml:space="preserve"> : M. Franck DRIANCOURT au 06 11 64 10 39 ou franck.driancort@brunet-groupe.fr</t>
    </r>
  </si>
  <si>
    <t>Diffuseur sonore intérieur avec carte SD</t>
  </si>
  <si>
    <t>Diffuseur sonore extérieur avec carte SD</t>
  </si>
  <si>
    <t>Télécommande de déclenchement avec récepteur</t>
  </si>
  <si>
    <t>Télécommande supplémentaire</t>
  </si>
  <si>
    <t>Diffuseur lumineux intérieur</t>
  </si>
  <si>
    <t>Diffuseur lumineux extérieur</t>
  </si>
  <si>
    <t>Pack Melodys autonome comprenant le boitier de commande, un diffuseur sonore intérieur et un diffuseur sonore extérieur, l'installation hors cablage, le paramétrage et la formation</t>
  </si>
  <si>
    <t>Cablage en mètre linéaire</t>
  </si>
  <si>
    <t>CTHOTLINE</t>
  </si>
  <si>
    <t>ML</t>
  </si>
  <si>
    <t>Contrat HOT LINE TIME</t>
  </si>
  <si>
    <r>
      <rPr>
        <b/>
        <i/>
        <u/>
        <sz val="14"/>
        <color theme="8" tint="-0.249977111117893"/>
        <rFont val="Calibri"/>
        <family val="2"/>
        <scheme val="minor"/>
      </rPr>
      <t>Contact commercial</t>
    </r>
    <r>
      <rPr>
        <b/>
        <i/>
        <sz val="14"/>
        <color theme="8" tint="-0.249977111117893"/>
        <rFont val="Calibri"/>
        <family val="2"/>
        <scheme val="minor"/>
      </rPr>
      <t xml:space="preserve"> : Mme Virgine LEMONNIER 06 32 71 41 77 ou v-lemonnier@legallais.com</t>
    </r>
  </si>
  <si>
    <r>
      <t>Contact technique</t>
    </r>
    <r>
      <rPr>
        <b/>
        <i/>
        <sz val="14"/>
        <color theme="8" tint="-0.249977111117893"/>
        <rFont val="Calibri"/>
        <family val="2"/>
        <scheme val="minor"/>
      </rPr>
      <t xml:space="preserve"> : M. David ROBERT 06 72 60 46 06 ou david.robert@mykeeper.fr</t>
    </r>
  </si>
  <si>
    <t>VISUEL</t>
  </si>
  <si>
    <t>Balise Athena+ (pour classe)</t>
  </si>
  <si>
    <t>Sirène Hestia+ (pour réfectoire)</t>
  </si>
  <si>
    <r>
      <rPr>
        <b/>
        <i/>
        <u/>
        <sz val="14"/>
        <color theme="8" tint="-0.249977111117893"/>
        <rFont val="Calibri"/>
        <family val="2"/>
        <scheme val="minor"/>
      </rPr>
      <t>Contact commercial</t>
    </r>
    <r>
      <rPr>
        <b/>
        <i/>
        <sz val="14"/>
        <color theme="8" tint="-0.249977111117893"/>
        <rFont val="Calibri"/>
        <family val="2"/>
        <scheme val="minor"/>
      </rPr>
      <t xml:space="preserve"> : M. Denis HANNEBICQ au 06 61 40 88 72 ou  contact@resosys.fr</t>
    </r>
  </si>
  <si>
    <t>Boitier alerte PPMS</t>
  </si>
  <si>
    <t>boitPPMS1</t>
  </si>
  <si>
    <t>Option alerte Risque majeur</t>
  </si>
  <si>
    <t>Optionrisq</t>
  </si>
  <si>
    <t>Option Mesure du CO2</t>
  </si>
  <si>
    <t>OptionCO2</t>
  </si>
  <si>
    <t>Télécomande Alerte intrusion</t>
  </si>
  <si>
    <t>Telecintru</t>
  </si>
  <si>
    <t>Télécomande Alerte risque majeur</t>
  </si>
  <si>
    <t>Telecrisq</t>
  </si>
  <si>
    <t>Option carte SIM pour envoi SMS et suivi maintenance</t>
  </si>
  <si>
    <t>OptionSIM</t>
  </si>
  <si>
    <t>Abonnement carte SIM</t>
  </si>
  <si>
    <t>AbonSIM</t>
  </si>
  <si>
    <t>Frais de port</t>
  </si>
  <si>
    <t>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</si>
</sst>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b/>
      <i/>
      <u/>
      <sz val="13"/>
      <color theme="0"/>
      <name val="Calibri"/>
      <family val="2"/>
      <scheme val="minor"/>
    </font>
    <font>
      <b/>
      <i/>
      <sz val="14"/>
      <color rgb="FFCB1F0D"/>
      <name val="Calibri"/>
      <family val="2"/>
      <scheme val="minor"/>
    </font>
    <font>
      <b/>
      <i/>
      <sz val="14"/>
      <color theme="8" tint="-0.249977111117893"/>
      <name val="Calibri"/>
      <family val="2"/>
      <scheme val="minor"/>
    </font>
    <font>
      <b/>
      <i/>
      <u/>
      <sz val="14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" fontId="3" fillId="0" borderId="20" xfId="0" applyNumberFormat="1" applyFont="1" applyBorder="1" applyAlignment="1">
      <alignment horizontal="center" vertical="center" wrapText="1"/>
    </xf>
    <xf numFmtId="17" fontId="3" fillId="0" borderId="21" xfId="0" applyNumberFormat="1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4" fontId="3" fillId="0" borderId="31" xfId="0" applyNumberFormat="1" applyFont="1" applyBorder="1" applyAlignment="1">
      <alignment horizontal="right" vertical="center"/>
    </xf>
    <xf numFmtId="164" fontId="3" fillId="0" borderId="25" xfId="0" applyNumberFormat="1" applyFont="1" applyBorder="1" applyAlignment="1">
      <alignment horizontal="right" vertical="center"/>
    </xf>
    <xf numFmtId="164" fontId="3" fillId="0" borderId="29" xfId="0" applyNumberFormat="1" applyFont="1" applyBorder="1" applyAlignment="1">
      <alignment horizontal="right" vertical="center"/>
    </xf>
    <xf numFmtId="164" fontId="3" fillId="0" borderId="23" xfId="0" applyNumberFormat="1" applyFont="1" applyBorder="1" applyAlignment="1">
      <alignment horizontal="right" vertical="center"/>
    </xf>
    <xf numFmtId="164" fontId="3" fillId="0" borderId="26" xfId="0" applyNumberFormat="1" applyFont="1" applyBorder="1" applyAlignment="1">
      <alignment horizontal="right" vertical="center"/>
    </xf>
    <xf numFmtId="164" fontId="3" fillId="0" borderId="30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2" borderId="3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/>
    </xf>
    <xf numFmtId="164" fontId="4" fillId="0" borderId="31" xfId="0" applyNumberFormat="1" applyFont="1" applyBorder="1" applyAlignment="1">
      <alignment horizontal="right" vertical="center"/>
    </xf>
    <xf numFmtId="0" fontId="4" fillId="2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vertical="center" wrapText="1"/>
    </xf>
    <xf numFmtId="164" fontId="3" fillId="0" borderId="39" xfId="0" applyNumberFormat="1" applyFont="1" applyBorder="1" applyAlignment="1">
      <alignment horizontal="right" vertical="center"/>
    </xf>
    <xf numFmtId="9" fontId="3" fillId="2" borderId="24" xfId="0" applyNumberFormat="1" applyFont="1" applyFill="1" applyBorder="1" applyAlignment="1">
      <alignment horizontal="center" vertical="center" wrapText="1"/>
    </xf>
    <xf numFmtId="9" fontId="3" fillId="2" borderId="41" xfId="0" applyNumberFormat="1" applyFont="1" applyFill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right" vertical="center"/>
    </xf>
    <xf numFmtId="164" fontId="3" fillId="0" borderId="43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top" wrapText="1"/>
    </xf>
    <xf numFmtId="0" fontId="4" fillId="2" borderId="44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/>
    </xf>
    <xf numFmtId="164" fontId="4" fillId="0" borderId="39" xfId="0" applyNumberFormat="1" applyFont="1" applyBorder="1" applyAlignment="1">
      <alignment horizontal="right" vertical="center"/>
    </xf>
    <xf numFmtId="0" fontId="13" fillId="3" borderId="2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164" fontId="4" fillId="2" borderId="47" xfId="0" applyNumberFormat="1" applyFont="1" applyFill="1" applyBorder="1" applyAlignment="1">
      <alignment vertical="center" wrapText="1"/>
    </xf>
    <xf numFmtId="164" fontId="3" fillId="0" borderId="47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vertical="center" wrapText="1"/>
    </xf>
    <xf numFmtId="0" fontId="0" fillId="3" borderId="25" xfId="0" applyFill="1" applyBorder="1" applyAlignment="1">
      <alignment horizontal="center" vertical="center" wrapText="1"/>
    </xf>
    <xf numFmtId="0" fontId="4" fillId="2" borderId="35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164" fontId="4" fillId="2" borderId="42" xfId="0" applyNumberFormat="1" applyFont="1" applyFill="1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7" fillId="4" borderId="0" xfId="0" applyFont="1" applyFill="1" applyAlignment="1">
      <alignment horizontal="justify" vertical="center" wrapText="1"/>
    </xf>
    <xf numFmtId="0" fontId="1" fillId="3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B1F0D"/>
      <color rgb="FFC9370F"/>
      <color rgb="FFCE34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2297196</xdr:colOff>
      <xdr:row>23</xdr:row>
      <xdr:rowOff>20601</xdr:rowOff>
    </xdr:from>
    <xdr:to>
      <xdr:col>1</xdr:col>
      <xdr:colOff>1006801</xdr:colOff>
      <xdr:row>26</xdr:row>
      <xdr:rowOff>240593</xdr:rowOff>
    </xdr:to>
    <xdr:pic>
      <xdr:nvPicPr>
        <xdr:cNvPr id="3" name="Image 2" descr="C:\Users\Hp\Dropbox\Documents\Images\LOGOS ADMINISTRATIF\Nouveau logo\GAEL56\GAEL56 numérique courant-rv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196" y="8601456"/>
          <a:ext cx="1249605" cy="9301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2514934</xdr:colOff>
      <xdr:row>0</xdr:row>
      <xdr:rowOff>242303</xdr:rowOff>
    </xdr:from>
    <xdr:to>
      <xdr:col>4</xdr:col>
      <xdr:colOff>159693</xdr:colOff>
      <xdr:row>0</xdr:row>
      <xdr:rowOff>1086185</xdr:rowOff>
    </xdr:to>
    <xdr:pic>
      <xdr:nvPicPr>
        <xdr:cNvPr id="4" name="Image 3" descr="BRUNET, l'offre multitechnique de proximité">
          <a:extLst>
            <a:ext uri="{FF2B5EF4-FFF2-40B4-BE49-F238E27FC236}">
              <a16:creationId xmlns:a16="http://schemas.microsoft.com/office/drawing/2014/main" id="{00378025-AE14-46F1-949A-6EB61975A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934" y="242303"/>
          <a:ext cx="2799956" cy="843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17</xdr:row>
      <xdr:rowOff>40821</xdr:rowOff>
    </xdr:from>
    <xdr:to>
      <xdr:col>1</xdr:col>
      <xdr:colOff>1364152</xdr:colOff>
      <xdr:row>20</xdr:row>
      <xdr:rowOff>240846</xdr:rowOff>
    </xdr:to>
    <xdr:pic>
      <xdr:nvPicPr>
        <xdr:cNvPr id="2" name="Image 1" descr="C:\Users\Hp\Dropbox\Documents\Images\LOGOS ADMINISTRATIF\Nouveau logo\GAEL56\GAEL56 numérique courant-rvb.jpg">
          <a:extLst>
            <a:ext uri="{FF2B5EF4-FFF2-40B4-BE49-F238E27FC236}">
              <a16:creationId xmlns:a16="http://schemas.microsoft.com/office/drawing/2014/main" id="{9A46F528-744C-415A-AC1E-3F5890E0E0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49" y="8413296"/>
          <a:ext cx="1259378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683796</xdr:colOff>
      <xdr:row>0</xdr:row>
      <xdr:rowOff>388018</xdr:rowOff>
    </xdr:from>
    <xdr:to>
      <xdr:col>4</xdr:col>
      <xdr:colOff>126599</xdr:colOff>
      <xdr:row>0</xdr:row>
      <xdr:rowOff>1200150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4D1C8E-F039-4214-970A-07765CDF4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5971" y="388018"/>
          <a:ext cx="2309828" cy="81213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114301</xdr:rowOff>
    </xdr:to>
    <xdr:sp macro="" textlink="">
      <xdr:nvSpPr>
        <xdr:cNvPr id="4" name="AutoShape 2" descr="Alertes PPMS intrusion Attentat - My Keeper">
          <a:extLst>
            <a:ext uri="{FF2B5EF4-FFF2-40B4-BE49-F238E27FC236}">
              <a16:creationId xmlns:a16="http://schemas.microsoft.com/office/drawing/2014/main" id="{63A790C9-2291-4DFB-AB07-98F147C775DC}"/>
            </a:ext>
          </a:extLst>
        </xdr:cNvPr>
        <xdr:cNvSpPr>
          <a:spLocks noChangeAspect="1" noChangeArrowheads="1"/>
        </xdr:cNvSpPr>
      </xdr:nvSpPr>
      <xdr:spPr bwMode="auto">
        <a:xfrm>
          <a:off x="9439275" y="8191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467894</xdr:colOff>
      <xdr:row>15</xdr:row>
      <xdr:rowOff>33421</xdr:rowOff>
    </xdr:from>
    <xdr:to>
      <xdr:col>1</xdr:col>
      <xdr:colOff>967074</xdr:colOff>
      <xdr:row>15</xdr:row>
      <xdr:rowOff>719317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ED57C54-E33A-4944-A42D-E3B4FA79B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30069" y="4186321"/>
          <a:ext cx="499180" cy="685896"/>
        </a:xfrm>
        <a:prstGeom prst="rect">
          <a:avLst/>
        </a:prstGeom>
      </xdr:spPr>
    </xdr:pic>
    <xdr:clientData/>
  </xdr:twoCellAnchor>
  <xdr:twoCellAnchor editAs="oneCell">
    <xdr:from>
      <xdr:col>1</xdr:col>
      <xdr:colOff>119650</xdr:colOff>
      <xdr:row>16</xdr:row>
      <xdr:rowOff>66842</xdr:rowOff>
    </xdr:from>
    <xdr:to>
      <xdr:col>1</xdr:col>
      <xdr:colOff>1217083</xdr:colOff>
      <xdr:row>16</xdr:row>
      <xdr:rowOff>667001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02173CC-C7DD-4447-A6CD-40910570D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1825" y="4457867"/>
          <a:ext cx="1097433" cy="6001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22</xdr:row>
      <xdr:rowOff>31296</xdr:rowOff>
    </xdr:from>
    <xdr:to>
      <xdr:col>1</xdr:col>
      <xdr:colOff>983153</xdr:colOff>
      <xdr:row>25</xdr:row>
      <xdr:rowOff>231321</xdr:rowOff>
    </xdr:to>
    <xdr:pic>
      <xdr:nvPicPr>
        <xdr:cNvPr id="2" name="Image 1" descr="C:\Users\Hp\Dropbox\Documents\Images\LOGOS ADMINISTRATIF\Nouveau logo\GAEL56\GAEL56 numérique courant-rvb.jpg">
          <a:extLst>
            <a:ext uri="{FF2B5EF4-FFF2-40B4-BE49-F238E27FC236}">
              <a16:creationId xmlns:a16="http://schemas.microsoft.com/office/drawing/2014/main" id="{55557F27-64B9-4690-8227-8A760B907D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7565571"/>
          <a:ext cx="1259378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526360</xdr:colOff>
      <xdr:row>0</xdr:row>
      <xdr:rowOff>0</xdr:rowOff>
    </xdr:from>
    <xdr:to>
      <xdr:col>3</xdr:col>
      <xdr:colOff>784548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15BCDAE-CDC2-45C5-B32F-AE8657500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0460" y="0"/>
          <a:ext cx="2010788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88C0E-1C45-412F-92D7-40069A7A518B}">
  <sheetPr>
    <pageSetUpPr fitToPage="1"/>
  </sheetPr>
  <dimension ref="A1:J29"/>
  <sheetViews>
    <sheetView tabSelected="1" zoomScale="114" zoomScaleNormal="92" workbookViewId="0"/>
  </sheetViews>
  <sheetFormatPr baseColWidth="10" defaultColWidth="10.85546875" defaultRowHeight="18.75" x14ac:dyDescent="0.25"/>
  <cols>
    <col min="1" max="1" width="38.140625" style="1" customWidth="1"/>
    <col min="2" max="2" width="15.42578125" style="1" customWidth="1"/>
    <col min="3" max="3" width="10.85546875" style="1" bestFit="1"/>
    <col min="4" max="4" width="12.85546875" style="1" customWidth="1"/>
    <col min="5" max="5" width="12.5703125" style="1" customWidth="1"/>
    <col min="6" max="7" width="12.28515625" style="1" bestFit="1" customWidth="1"/>
    <col min="8" max="8" width="15.85546875" style="1" customWidth="1"/>
    <col min="9" max="9" width="13.140625" style="1" bestFit="1" customWidth="1"/>
    <col min="10" max="10" width="11.140625" style="1" bestFit="1" customWidth="1"/>
    <col min="11" max="259" width="10.85546875" style="1"/>
    <col min="260" max="260" width="25.85546875" style="1" customWidth="1"/>
    <col min="261" max="264" width="15.85546875" style="1" customWidth="1"/>
    <col min="265" max="515" width="10.85546875" style="1"/>
    <col min="516" max="516" width="25.85546875" style="1" customWidth="1"/>
    <col min="517" max="520" width="15.85546875" style="1" customWidth="1"/>
    <col min="521" max="771" width="10.85546875" style="1"/>
    <col min="772" max="772" width="25.85546875" style="1" customWidth="1"/>
    <col min="773" max="776" width="15.85546875" style="1" customWidth="1"/>
    <col min="777" max="1027" width="10.85546875" style="1"/>
    <col min="1028" max="1028" width="25.85546875" style="1" customWidth="1"/>
    <col min="1029" max="1032" width="15.85546875" style="1" customWidth="1"/>
    <col min="1033" max="1283" width="10.85546875" style="1"/>
    <col min="1284" max="1284" width="25.85546875" style="1" customWidth="1"/>
    <col min="1285" max="1288" width="15.85546875" style="1" customWidth="1"/>
    <col min="1289" max="1539" width="10.85546875" style="1"/>
    <col min="1540" max="1540" width="25.85546875" style="1" customWidth="1"/>
    <col min="1541" max="1544" width="15.85546875" style="1" customWidth="1"/>
    <col min="1545" max="1795" width="10.85546875" style="1"/>
    <col min="1796" max="1796" width="25.85546875" style="1" customWidth="1"/>
    <col min="1797" max="1800" width="15.85546875" style="1" customWidth="1"/>
    <col min="1801" max="2051" width="10.85546875" style="1"/>
    <col min="2052" max="2052" width="25.85546875" style="1" customWidth="1"/>
    <col min="2053" max="2056" width="15.85546875" style="1" customWidth="1"/>
    <col min="2057" max="2307" width="10.85546875" style="1"/>
    <col min="2308" max="2308" width="25.85546875" style="1" customWidth="1"/>
    <col min="2309" max="2312" width="15.85546875" style="1" customWidth="1"/>
    <col min="2313" max="2563" width="10.85546875" style="1"/>
    <col min="2564" max="2564" width="25.85546875" style="1" customWidth="1"/>
    <col min="2565" max="2568" width="15.85546875" style="1" customWidth="1"/>
    <col min="2569" max="2819" width="10.85546875" style="1"/>
    <col min="2820" max="2820" width="25.85546875" style="1" customWidth="1"/>
    <col min="2821" max="2824" width="15.85546875" style="1" customWidth="1"/>
    <col min="2825" max="3075" width="10.85546875" style="1"/>
    <col min="3076" max="3076" width="25.85546875" style="1" customWidth="1"/>
    <col min="3077" max="3080" width="15.85546875" style="1" customWidth="1"/>
    <col min="3081" max="3331" width="10.85546875" style="1"/>
    <col min="3332" max="3332" width="25.85546875" style="1" customWidth="1"/>
    <col min="3333" max="3336" width="15.85546875" style="1" customWidth="1"/>
    <col min="3337" max="3587" width="10.85546875" style="1"/>
    <col min="3588" max="3588" width="25.85546875" style="1" customWidth="1"/>
    <col min="3589" max="3592" width="15.85546875" style="1" customWidth="1"/>
    <col min="3593" max="3843" width="10.85546875" style="1"/>
    <col min="3844" max="3844" width="25.85546875" style="1" customWidth="1"/>
    <col min="3845" max="3848" width="15.85546875" style="1" customWidth="1"/>
    <col min="3849" max="4099" width="10.85546875" style="1"/>
    <col min="4100" max="4100" width="25.85546875" style="1" customWidth="1"/>
    <col min="4101" max="4104" width="15.85546875" style="1" customWidth="1"/>
    <col min="4105" max="4355" width="10.85546875" style="1"/>
    <col min="4356" max="4356" width="25.85546875" style="1" customWidth="1"/>
    <col min="4357" max="4360" width="15.85546875" style="1" customWidth="1"/>
    <col min="4361" max="4611" width="10.85546875" style="1"/>
    <col min="4612" max="4612" width="25.85546875" style="1" customWidth="1"/>
    <col min="4613" max="4616" width="15.85546875" style="1" customWidth="1"/>
    <col min="4617" max="4867" width="10.85546875" style="1"/>
    <col min="4868" max="4868" width="25.85546875" style="1" customWidth="1"/>
    <col min="4869" max="4872" width="15.85546875" style="1" customWidth="1"/>
    <col min="4873" max="5123" width="10.85546875" style="1"/>
    <col min="5124" max="5124" width="25.85546875" style="1" customWidth="1"/>
    <col min="5125" max="5128" width="15.85546875" style="1" customWidth="1"/>
    <col min="5129" max="5379" width="10.85546875" style="1"/>
    <col min="5380" max="5380" width="25.85546875" style="1" customWidth="1"/>
    <col min="5381" max="5384" width="15.85546875" style="1" customWidth="1"/>
    <col min="5385" max="5635" width="10.85546875" style="1"/>
    <col min="5636" max="5636" width="25.85546875" style="1" customWidth="1"/>
    <col min="5637" max="5640" width="15.85546875" style="1" customWidth="1"/>
    <col min="5641" max="5891" width="10.85546875" style="1"/>
    <col min="5892" max="5892" width="25.85546875" style="1" customWidth="1"/>
    <col min="5893" max="5896" width="15.85546875" style="1" customWidth="1"/>
    <col min="5897" max="6147" width="10.85546875" style="1"/>
    <col min="6148" max="6148" width="25.85546875" style="1" customWidth="1"/>
    <col min="6149" max="6152" width="15.85546875" style="1" customWidth="1"/>
    <col min="6153" max="6403" width="10.85546875" style="1"/>
    <col min="6404" max="6404" width="25.85546875" style="1" customWidth="1"/>
    <col min="6405" max="6408" width="15.85546875" style="1" customWidth="1"/>
    <col min="6409" max="6659" width="10.85546875" style="1"/>
    <col min="6660" max="6660" width="25.85546875" style="1" customWidth="1"/>
    <col min="6661" max="6664" width="15.85546875" style="1" customWidth="1"/>
    <col min="6665" max="6915" width="10.85546875" style="1"/>
    <col min="6916" max="6916" width="25.85546875" style="1" customWidth="1"/>
    <col min="6917" max="6920" width="15.85546875" style="1" customWidth="1"/>
    <col min="6921" max="7171" width="10.85546875" style="1"/>
    <col min="7172" max="7172" width="25.85546875" style="1" customWidth="1"/>
    <col min="7173" max="7176" width="15.85546875" style="1" customWidth="1"/>
    <col min="7177" max="7427" width="10.85546875" style="1"/>
    <col min="7428" max="7428" width="25.85546875" style="1" customWidth="1"/>
    <col min="7429" max="7432" width="15.85546875" style="1" customWidth="1"/>
    <col min="7433" max="7683" width="10.85546875" style="1"/>
    <col min="7684" max="7684" width="25.85546875" style="1" customWidth="1"/>
    <col min="7685" max="7688" width="15.85546875" style="1" customWidth="1"/>
    <col min="7689" max="7939" width="10.85546875" style="1"/>
    <col min="7940" max="7940" width="25.85546875" style="1" customWidth="1"/>
    <col min="7941" max="7944" width="15.85546875" style="1" customWidth="1"/>
    <col min="7945" max="8195" width="10.85546875" style="1"/>
    <col min="8196" max="8196" width="25.85546875" style="1" customWidth="1"/>
    <col min="8197" max="8200" width="15.85546875" style="1" customWidth="1"/>
    <col min="8201" max="8451" width="10.85546875" style="1"/>
    <col min="8452" max="8452" width="25.85546875" style="1" customWidth="1"/>
    <col min="8453" max="8456" width="15.85546875" style="1" customWidth="1"/>
    <col min="8457" max="8707" width="10.85546875" style="1"/>
    <col min="8708" max="8708" width="25.85546875" style="1" customWidth="1"/>
    <col min="8709" max="8712" width="15.85546875" style="1" customWidth="1"/>
    <col min="8713" max="8963" width="10.85546875" style="1"/>
    <col min="8964" max="8964" width="25.85546875" style="1" customWidth="1"/>
    <col min="8965" max="8968" width="15.85546875" style="1" customWidth="1"/>
    <col min="8969" max="9219" width="10.85546875" style="1"/>
    <col min="9220" max="9220" width="25.85546875" style="1" customWidth="1"/>
    <col min="9221" max="9224" width="15.85546875" style="1" customWidth="1"/>
    <col min="9225" max="9475" width="10.85546875" style="1"/>
    <col min="9476" max="9476" width="25.85546875" style="1" customWidth="1"/>
    <col min="9477" max="9480" width="15.85546875" style="1" customWidth="1"/>
    <col min="9481" max="9731" width="10.85546875" style="1"/>
    <col min="9732" max="9732" width="25.85546875" style="1" customWidth="1"/>
    <col min="9733" max="9736" width="15.85546875" style="1" customWidth="1"/>
    <col min="9737" max="9987" width="10.85546875" style="1"/>
    <col min="9988" max="9988" width="25.85546875" style="1" customWidth="1"/>
    <col min="9989" max="9992" width="15.85546875" style="1" customWidth="1"/>
    <col min="9993" max="10243" width="10.85546875" style="1"/>
    <col min="10244" max="10244" width="25.85546875" style="1" customWidth="1"/>
    <col min="10245" max="10248" width="15.85546875" style="1" customWidth="1"/>
    <col min="10249" max="10499" width="10.85546875" style="1"/>
    <col min="10500" max="10500" width="25.85546875" style="1" customWidth="1"/>
    <col min="10501" max="10504" width="15.85546875" style="1" customWidth="1"/>
    <col min="10505" max="10755" width="10.85546875" style="1"/>
    <col min="10756" max="10756" width="25.85546875" style="1" customWidth="1"/>
    <col min="10757" max="10760" width="15.85546875" style="1" customWidth="1"/>
    <col min="10761" max="11011" width="10.85546875" style="1"/>
    <col min="11012" max="11012" width="25.85546875" style="1" customWidth="1"/>
    <col min="11013" max="11016" width="15.85546875" style="1" customWidth="1"/>
    <col min="11017" max="11267" width="10.85546875" style="1"/>
    <col min="11268" max="11268" width="25.85546875" style="1" customWidth="1"/>
    <col min="11269" max="11272" width="15.85546875" style="1" customWidth="1"/>
    <col min="11273" max="11523" width="10.85546875" style="1"/>
    <col min="11524" max="11524" width="25.85546875" style="1" customWidth="1"/>
    <col min="11525" max="11528" width="15.85546875" style="1" customWidth="1"/>
    <col min="11529" max="11779" width="10.85546875" style="1"/>
    <col min="11780" max="11780" width="25.85546875" style="1" customWidth="1"/>
    <col min="11781" max="11784" width="15.85546875" style="1" customWidth="1"/>
    <col min="11785" max="12035" width="10.85546875" style="1"/>
    <col min="12036" max="12036" width="25.85546875" style="1" customWidth="1"/>
    <col min="12037" max="12040" width="15.85546875" style="1" customWidth="1"/>
    <col min="12041" max="12291" width="10.85546875" style="1"/>
    <col min="12292" max="12292" width="25.85546875" style="1" customWidth="1"/>
    <col min="12293" max="12296" width="15.85546875" style="1" customWidth="1"/>
    <col min="12297" max="12547" width="10.85546875" style="1"/>
    <col min="12548" max="12548" width="25.85546875" style="1" customWidth="1"/>
    <col min="12549" max="12552" width="15.85546875" style="1" customWidth="1"/>
    <col min="12553" max="12803" width="10.85546875" style="1"/>
    <col min="12804" max="12804" width="25.85546875" style="1" customWidth="1"/>
    <col min="12805" max="12808" width="15.85546875" style="1" customWidth="1"/>
    <col min="12809" max="13059" width="10.85546875" style="1"/>
    <col min="13060" max="13060" width="25.85546875" style="1" customWidth="1"/>
    <col min="13061" max="13064" width="15.85546875" style="1" customWidth="1"/>
    <col min="13065" max="13315" width="10.85546875" style="1"/>
    <col min="13316" max="13316" width="25.85546875" style="1" customWidth="1"/>
    <col min="13317" max="13320" width="15.85546875" style="1" customWidth="1"/>
    <col min="13321" max="13571" width="10.85546875" style="1"/>
    <col min="13572" max="13572" width="25.85546875" style="1" customWidth="1"/>
    <col min="13573" max="13576" width="15.85546875" style="1" customWidth="1"/>
    <col min="13577" max="13827" width="10.85546875" style="1"/>
    <col min="13828" max="13828" width="25.85546875" style="1" customWidth="1"/>
    <col min="13829" max="13832" width="15.85546875" style="1" customWidth="1"/>
    <col min="13833" max="14083" width="10.85546875" style="1"/>
    <col min="14084" max="14084" width="25.85546875" style="1" customWidth="1"/>
    <col min="14085" max="14088" width="15.85546875" style="1" customWidth="1"/>
    <col min="14089" max="14339" width="10.85546875" style="1"/>
    <col min="14340" max="14340" width="25.85546875" style="1" customWidth="1"/>
    <col min="14341" max="14344" width="15.85546875" style="1" customWidth="1"/>
    <col min="14345" max="14595" width="10.85546875" style="1"/>
    <col min="14596" max="14596" width="25.85546875" style="1" customWidth="1"/>
    <col min="14597" max="14600" width="15.85546875" style="1" customWidth="1"/>
    <col min="14601" max="14851" width="10.85546875" style="1"/>
    <col min="14852" max="14852" width="25.85546875" style="1" customWidth="1"/>
    <col min="14853" max="14856" width="15.85546875" style="1" customWidth="1"/>
    <col min="14857" max="15107" width="10.85546875" style="1"/>
    <col min="15108" max="15108" width="25.85546875" style="1" customWidth="1"/>
    <col min="15109" max="15112" width="15.85546875" style="1" customWidth="1"/>
    <col min="15113" max="15363" width="10.85546875" style="1"/>
    <col min="15364" max="15364" width="25.85546875" style="1" customWidth="1"/>
    <col min="15365" max="15368" width="15.85546875" style="1" customWidth="1"/>
    <col min="15369" max="15619" width="10.85546875" style="1"/>
    <col min="15620" max="15620" width="25.85546875" style="1" customWidth="1"/>
    <col min="15621" max="15624" width="15.85546875" style="1" customWidth="1"/>
    <col min="15625" max="15875" width="10.85546875" style="1"/>
    <col min="15876" max="15876" width="25.85546875" style="1" customWidth="1"/>
    <col min="15877" max="15880" width="15.85546875" style="1" customWidth="1"/>
    <col min="15881" max="16131" width="10.85546875" style="1"/>
    <col min="16132" max="16132" width="25.85546875" style="1" customWidth="1"/>
    <col min="16133" max="16136" width="15.85546875" style="1" customWidth="1"/>
    <col min="16137" max="16384" width="10.85546875" style="1"/>
  </cols>
  <sheetData>
    <row r="1" spans="1:10" ht="134.25" customHeight="1" x14ac:dyDescent="0.25"/>
    <row r="2" spans="1:10" ht="33" customHeight="1" x14ac:dyDescent="0.25">
      <c r="A2" s="22" t="s">
        <v>22</v>
      </c>
      <c r="H2"/>
    </row>
    <row r="3" spans="1:10" ht="18.75" customHeight="1" x14ac:dyDescent="0.25">
      <c r="A3" s="22" t="s">
        <v>21</v>
      </c>
      <c r="C3" s="64"/>
      <c r="D3" s="64"/>
    </row>
    <row r="4" spans="1:10" ht="18.75" customHeight="1" thickBot="1" x14ac:dyDescent="0.3">
      <c r="A4" s="20"/>
    </row>
    <row r="5" spans="1:10" ht="28.5" x14ac:dyDescent="0.25">
      <c r="A5" s="80" t="s">
        <v>0</v>
      </c>
      <c r="B5" s="81"/>
      <c r="C5" s="81"/>
      <c r="D5" s="81"/>
      <c r="E5" s="81"/>
      <c r="F5" s="81"/>
      <c r="G5" s="82"/>
    </row>
    <row r="6" spans="1:10" ht="24" thickBot="1" x14ac:dyDescent="0.3">
      <c r="A6" s="65" t="s">
        <v>14</v>
      </c>
      <c r="B6" s="66"/>
      <c r="C6" s="66"/>
      <c r="D6" s="66"/>
      <c r="E6" s="66"/>
      <c r="F6" s="66"/>
      <c r="G6" s="67"/>
    </row>
    <row r="7" spans="1:10" ht="25.15" customHeight="1" x14ac:dyDescent="0.25">
      <c r="A7" s="2" t="s">
        <v>20</v>
      </c>
      <c r="B7" s="68"/>
      <c r="C7" s="68"/>
      <c r="D7" s="68"/>
      <c r="E7" s="68"/>
      <c r="F7" s="68"/>
      <c r="G7" s="69"/>
    </row>
    <row r="8" spans="1:10" ht="25.15" customHeight="1" x14ac:dyDescent="0.25">
      <c r="A8" s="39" t="s">
        <v>19</v>
      </c>
      <c r="B8" s="40"/>
      <c r="C8" s="40"/>
      <c r="D8" s="40"/>
      <c r="E8" s="40"/>
      <c r="F8" s="40"/>
      <c r="G8" s="41"/>
    </row>
    <row r="9" spans="1:10" ht="25.15" customHeight="1" x14ac:dyDescent="0.25">
      <c r="A9" s="3" t="s">
        <v>1</v>
      </c>
      <c r="B9" s="70"/>
      <c r="C9" s="71"/>
      <c r="D9" s="71"/>
      <c r="E9" s="71"/>
      <c r="F9" s="71"/>
      <c r="G9" s="72"/>
    </row>
    <row r="10" spans="1:10" ht="25.15" customHeight="1" x14ac:dyDescent="0.25">
      <c r="A10" s="3" t="s">
        <v>2</v>
      </c>
      <c r="B10" s="70"/>
      <c r="C10" s="71"/>
      <c r="D10" s="71"/>
      <c r="E10" s="71"/>
      <c r="F10" s="71"/>
      <c r="G10" s="72"/>
    </row>
    <row r="11" spans="1:10" ht="25.15" customHeight="1" x14ac:dyDescent="0.25">
      <c r="A11" s="4" t="s">
        <v>12</v>
      </c>
      <c r="B11" s="70"/>
      <c r="C11" s="71"/>
      <c r="D11" s="71"/>
      <c r="E11" s="71"/>
      <c r="F11" s="71"/>
      <c r="G11" s="72"/>
    </row>
    <row r="12" spans="1:10" ht="25.15" customHeight="1" x14ac:dyDescent="0.25">
      <c r="A12" s="23" t="s">
        <v>15</v>
      </c>
      <c r="B12" s="24"/>
      <c r="C12" s="25"/>
      <c r="D12" s="25"/>
      <c r="E12" s="25"/>
      <c r="F12" s="25"/>
      <c r="G12" s="26"/>
    </row>
    <row r="13" spans="1:10" ht="25.15" customHeight="1" thickBot="1" x14ac:dyDescent="0.3">
      <c r="A13" s="5" t="s">
        <v>3</v>
      </c>
      <c r="B13" s="77"/>
      <c r="C13" s="78"/>
      <c r="D13" s="78"/>
      <c r="E13" s="78"/>
      <c r="F13" s="78"/>
      <c r="G13" s="79"/>
    </row>
    <row r="14" spans="1:10" ht="48" thickBot="1" x14ac:dyDescent="0.3">
      <c r="A14" s="6" t="s">
        <v>4</v>
      </c>
      <c r="B14" s="7" t="s">
        <v>5</v>
      </c>
      <c r="C14" s="8" t="s">
        <v>6</v>
      </c>
      <c r="D14" s="9" t="s">
        <v>17</v>
      </c>
      <c r="E14" s="10" t="s">
        <v>13</v>
      </c>
      <c r="F14" s="10" t="s">
        <v>7</v>
      </c>
      <c r="G14" s="19" t="s">
        <v>8</v>
      </c>
    </row>
    <row r="15" spans="1:10" ht="78.75" x14ac:dyDescent="0.25">
      <c r="A15" s="30" t="s">
        <v>29</v>
      </c>
      <c r="B15" s="27">
        <v>907501</v>
      </c>
      <c r="C15" s="28"/>
      <c r="D15" s="29">
        <v>1750</v>
      </c>
      <c r="E15" s="29">
        <v>1550</v>
      </c>
      <c r="F15" s="13">
        <f>E15*C15</f>
        <v>0</v>
      </c>
      <c r="G15" s="16">
        <f>F15*1.2</f>
        <v>0</v>
      </c>
      <c r="H15" s="12"/>
      <c r="I15" s="12"/>
      <c r="J15" s="12"/>
    </row>
    <row r="16" spans="1:10" x14ac:dyDescent="0.25">
      <c r="A16" s="43" t="s">
        <v>30</v>
      </c>
      <c r="B16" s="44" t="s">
        <v>32</v>
      </c>
      <c r="C16" s="45"/>
      <c r="D16" s="46">
        <v>13.5</v>
      </c>
      <c r="E16" s="46">
        <f>13.5/1.2</f>
        <v>11.25</v>
      </c>
      <c r="F16" s="14">
        <f t="shared" ref="F16" si="0">E16*C16</f>
        <v>0</v>
      </c>
      <c r="G16" s="17">
        <f t="shared" ref="G16" si="1">F16*1.2</f>
        <v>0</v>
      </c>
      <c r="H16" s="12"/>
      <c r="I16" s="12"/>
      <c r="J16" s="12"/>
    </row>
    <row r="17" spans="1:9" ht="25.15" customHeight="1" x14ac:dyDescent="0.25">
      <c r="A17" s="31" t="s">
        <v>23</v>
      </c>
      <c r="B17" s="32">
        <v>907565</v>
      </c>
      <c r="C17" s="47"/>
      <c r="D17" s="33">
        <v>365</v>
      </c>
      <c r="E17" s="33">
        <v>286.67</v>
      </c>
      <c r="F17" s="14">
        <f t="shared" ref="F17:F23" si="2">E17*C17</f>
        <v>0</v>
      </c>
      <c r="G17" s="17">
        <f t="shared" ref="G17:G23" si="3">F17*1.2</f>
        <v>0</v>
      </c>
      <c r="I17" s="12"/>
    </row>
    <row r="18" spans="1:9" ht="25.15" customHeight="1" x14ac:dyDescent="0.25">
      <c r="A18" s="31" t="s">
        <v>24</v>
      </c>
      <c r="B18" s="32">
        <v>907574</v>
      </c>
      <c r="C18" s="47"/>
      <c r="D18" s="33">
        <v>520</v>
      </c>
      <c r="E18" s="33">
        <v>450</v>
      </c>
      <c r="F18" s="14">
        <f t="shared" si="2"/>
        <v>0</v>
      </c>
      <c r="G18" s="17">
        <f t="shared" si="3"/>
        <v>0</v>
      </c>
    </row>
    <row r="19" spans="1:9" ht="25.15" customHeight="1" x14ac:dyDescent="0.25">
      <c r="A19" s="31" t="s">
        <v>27</v>
      </c>
      <c r="B19" s="32">
        <v>907595</v>
      </c>
      <c r="C19" s="47"/>
      <c r="D19" s="33">
        <v>320</v>
      </c>
      <c r="E19" s="33">
        <v>258.33</v>
      </c>
      <c r="F19" s="14">
        <f t="shared" ref="F19:F20" si="4">E19*C19</f>
        <v>0</v>
      </c>
      <c r="G19" s="17">
        <f t="shared" ref="G19:G20" si="5">F19*1.2</f>
        <v>0</v>
      </c>
    </row>
    <row r="20" spans="1:9" ht="25.15" customHeight="1" x14ac:dyDescent="0.25">
      <c r="A20" s="31" t="s">
        <v>28</v>
      </c>
      <c r="B20" s="32">
        <v>907794</v>
      </c>
      <c r="C20" s="47"/>
      <c r="D20" s="33">
        <v>610</v>
      </c>
      <c r="E20" s="33">
        <v>465</v>
      </c>
      <c r="F20" s="14">
        <f t="shared" si="4"/>
        <v>0</v>
      </c>
      <c r="G20" s="17">
        <f t="shared" si="5"/>
        <v>0</v>
      </c>
    </row>
    <row r="21" spans="1:9" ht="31.5" x14ac:dyDescent="0.25">
      <c r="A21" s="42" t="s">
        <v>25</v>
      </c>
      <c r="B21" s="32">
        <v>907552</v>
      </c>
      <c r="C21" s="47"/>
      <c r="D21" s="33">
        <v>512</v>
      </c>
      <c r="E21" s="33">
        <v>494.17</v>
      </c>
      <c r="F21" s="14">
        <f t="shared" si="2"/>
        <v>0</v>
      </c>
      <c r="G21" s="17">
        <f t="shared" si="3"/>
        <v>0</v>
      </c>
    </row>
    <row r="22" spans="1:9" ht="25.15" customHeight="1" x14ac:dyDescent="0.25">
      <c r="A22" s="31" t="s">
        <v>26</v>
      </c>
      <c r="B22" s="32">
        <v>907553</v>
      </c>
      <c r="C22" s="47"/>
      <c r="D22" s="33">
        <v>160</v>
      </c>
      <c r="E22" s="33">
        <v>135</v>
      </c>
      <c r="F22" s="14">
        <f t="shared" ref="F22" si="6">E22*C22</f>
        <v>0</v>
      </c>
      <c r="G22" s="17">
        <f t="shared" ref="G22" si="7">F22*1.2</f>
        <v>0</v>
      </c>
    </row>
    <row r="23" spans="1:9" ht="25.15" customHeight="1" thickBot="1" x14ac:dyDescent="0.3">
      <c r="A23" s="48" t="s">
        <v>33</v>
      </c>
      <c r="B23" s="49" t="s">
        <v>31</v>
      </c>
      <c r="C23" s="50"/>
      <c r="D23" s="51">
        <v>180</v>
      </c>
      <c r="E23" s="51">
        <v>150</v>
      </c>
      <c r="F23" s="52">
        <f t="shared" si="2"/>
        <v>0</v>
      </c>
      <c r="G23" s="17">
        <f t="shared" si="3"/>
        <v>0</v>
      </c>
    </row>
    <row r="24" spans="1:9" x14ac:dyDescent="0.25">
      <c r="C24" s="73" t="s">
        <v>9</v>
      </c>
      <c r="D24" s="74"/>
      <c r="E24" s="21"/>
      <c r="F24" s="34">
        <f>SUM(F15:F23)</f>
        <v>0</v>
      </c>
      <c r="G24" s="16">
        <f>SUM(G15:G23)</f>
        <v>0</v>
      </c>
    </row>
    <row r="25" spans="1:9" ht="18" customHeight="1" x14ac:dyDescent="0.25">
      <c r="C25" s="83" t="s">
        <v>10</v>
      </c>
      <c r="D25" s="84"/>
      <c r="E25" s="35">
        <v>-0.5</v>
      </c>
      <c r="F25" s="14">
        <f>G25/1.2</f>
        <v>0</v>
      </c>
      <c r="G25" s="17">
        <f>IF(G24&lt;1000,-G24/2,0)</f>
        <v>0</v>
      </c>
    </row>
    <row r="26" spans="1:9" x14ac:dyDescent="0.25">
      <c r="C26" s="73"/>
      <c r="D26" s="74"/>
      <c r="E26" s="36" t="s">
        <v>18</v>
      </c>
      <c r="F26" s="37">
        <f>G26/1.2</f>
        <v>0</v>
      </c>
      <c r="G26" s="38">
        <f>IF(G24&gt;1000,-1000,0)</f>
        <v>0</v>
      </c>
    </row>
    <row r="27" spans="1:9" ht="19.5" thickBot="1" x14ac:dyDescent="0.3">
      <c r="C27" s="75" t="s">
        <v>11</v>
      </c>
      <c r="D27" s="76"/>
      <c r="E27" s="11"/>
      <c r="F27" s="15">
        <f>SUM(F24:F26)</f>
        <v>0</v>
      </c>
      <c r="G27" s="18">
        <f>SUM(G24:G26)</f>
        <v>0</v>
      </c>
    </row>
    <row r="29" spans="1:9" ht="54" customHeight="1" x14ac:dyDescent="0.25">
      <c r="A29" s="63" t="s">
        <v>16</v>
      </c>
      <c r="B29" s="63"/>
      <c r="C29" s="63"/>
      <c r="D29" s="63"/>
      <c r="E29" s="63"/>
      <c r="F29" s="63"/>
      <c r="G29" s="63"/>
    </row>
  </sheetData>
  <mergeCells count="12">
    <mergeCell ref="A29:G29"/>
    <mergeCell ref="C3:D3"/>
    <mergeCell ref="A6:G6"/>
    <mergeCell ref="B7:G7"/>
    <mergeCell ref="B9:G9"/>
    <mergeCell ref="B10:G10"/>
    <mergeCell ref="B11:G11"/>
    <mergeCell ref="C24:D24"/>
    <mergeCell ref="C27:D27"/>
    <mergeCell ref="B13:G13"/>
    <mergeCell ref="A5:G5"/>
    <mergeCell ref="C25:D26"/>
  </mergeCells>
  <printOptions horizontalCentered="1"/>
  <pageMargins left="0.43307086614173229" right="0.43307086614173229" top="0.74803149606299213" bottom="0.55118110236220474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DF05-3DC2-46AA-9736-4CAAF6AABD4C}">
  <sheetPr>
    <pageSetUpPr fitToPage="1"/>
  </sheetPr>
  <dimension ref="A1:J23"/>
  <sheetViews>
    <sheetView workbookViewId="0"/>
  </sheetViews>
  <sheetFormatPr baseColWidth="10" defaultColWidth="10.85546875" defaultRowHeight="18.75" x14ac:dyDescent="0.25"/>
  <cols>
    <col min="1" max="1" width="32.42578125" style="1" customWidth="1"/>
    <col min="2" max="2" width="20.85546875" style="1" customWidth="1"/>
    <col min="3" max="3" width="10.85546875" style="1"/>
    <col min="4" max="4" width="11.28515625" style="1" customWidth="1"/>
    <col min="5" max="5" width="14.5703125" style="1" customWidth="1"/>
    <col min="6" max="7" width="12.28515625" style="1" bestFit="1" customWidth="1"/>
    <col min="8" max="8" width="15.85546875" style="1" customWidth="1"/>
    <col min="9" max="10" width="11.140625" style="1" bestFit="1" customWidth="1"/>
    <col min="11" max="259" width="10.85546875" style="1"/>
    <col min="260" max="260" width="25.85546875" style="1" customWidth="1"/>
    <col min="261" max="264" width="15.85546875" style="1" customWidth="1"/>
    <col min="265" max="515" width="10.85546875" style="1"/>
    <col min="516" max="516" width="25.85546875" style="1" customWidth="1"/>
    <col min="517" max="520" width="15.85546875" style="1" customWidth="1"/>
    <col min="521" max="771" width="10.85546875" style="1"/>
    <col min="772" max="772" width="25.85546875" style="1" customWidth="1"/>
    <col min="773" max="776" width="15.85546875" style="1" customWidth="1"/>
    <col min="777" max="1027" width="10.85546875" style="1"/>
    <col min="1028" max="1028" width="25.85546875" style="1" customWidth="1"/>
    <col min="1029" max="1032" width="15.85546875" style="1" customWidth="1"/>
    <col min="1033" max="1283" width="10.85546875" style="1"/>
    <col min="1284" max="1284" width="25.85546875" style="1" customWidth="1"/>
    <col min="1285" max="1288" width="15.85546875" style="1" customWidth="1"/>
    <col min="1289" max="1539" width="10.85546875" style="1"/>
    <col min="1540" max="1540" width="25.85546875" style="1" customWidth="1"/>
    <col min="1541" max="1544" width="15.85546875" style="1" customWidth="1"/>
    <col min="1545" max="1795" width="10.85546875" style="1"/>
    <col min="1796" max="1796" width="25.85546875" style="1" customWidth="1"/>
    <col min="1797" max="1800" width="15.85546875" style="1" customWidth="1"/>
    <col min="1801" max="2051" width="10.85546875" style="1"/>
    <col min="2052" max="2052" width="25.85546875" style="1" customWidth="1"/>
    <col min="2053" max="2056" width="15.85546875" style="1" customWidth="1"/>
    <col min="2057" max="2307" width="10.85546875" style="1"/>
    <col min="2308" max="2308" width="25.85546875" style="1" customWidth="1"/>
    <col min="2309" max="2312" width="15.85546875" style="1" customWidth="1"/>
    <col min="2313" max="2563" width="10.85546875" style="1"/>
    <col min="2564" max="2564" width="25.85546875" style="1" customWidth="1"/>
    <col min="2565" max="2568" width="15.85546875" style="1" customWidth="1"/>
    <col min="2569" max="2819" width="10.85546875" style="1"/>
    <col min="2820" max="2820" width="25.85546875" style="1" customWidth="1"/>
    <col min="2821" max="2824" width="15.85546875" style="1" customWidth="1"/>
    <col min="2825" max="3075" width="10.85546875" style="1"/>
    <col min="3076" max="3076" width="25.85546875" style="1" customWidth="1"/>
    <col min="3077" max="3080" width="15.85546875" style="1" customWidth="1"/>
    <col min="3081" max="3331" width="10.85546875" style="1"/>
    <col min="3332" max="3332" width="25.85546875" style="1" customWidth="1"/>
    <col min="3333" max="3336" width="15.85546875" style="1" customWidth="1"/>
    <col min="3337" max="3587" width="10.85546875" style="1"/>
    <col min="3588" max="3588" width="25.85546875" style="1" customWidth="1"/>
    <col min="3589" max="3592" width="15.85546875" style="1" customWidth="1"/>
    <col min="3593" max="3843" width="10.85546875" style="1"/>
    <col min="3844" max="3844" width="25.85546875" style="1" customWidth="1"/>
    <col min="3845" max="3848" width="15.85546875" style="1" customWidth="1"/>
    <col min="3849" max="4099" width="10.85546875" style="1"/>
    <col min="4100" max="4100" width="25.85546875" style="1" customWidth="1"/>
    <col min="4101" max="4104" width="15.85546875" style="1" customWidth="1"/>
    <col min="4105" max="4355" width="10.85546875" style="1"/>
    <col min="4356" max="4356" width="25.85546875" style="1" customWidth="1"/>
    <col min="4357" max="4360" width="15.85546875" style="1" customWidth="1"/>
    <col min="4361" max="4611" width="10.85546875" style="1"/>
    <col min="4612" max="4612" width="25.85546875" style="1" customWidth="1"/>
    <col min="4613" max="4616" width="15.85546875" style="1" customWidth="1"/>
    <col min="4617" max="4867" width="10.85546875" style="1"/>
    <col min="4868" max="4868" width="25.85546875" style="1" customWidth="1"/>
    <col min="4869" max="4872" width="15.85546875" style="1" customWidth="1"/>
    <col min="4873" max="5123" width="10.85546875" style="1"/>
    <col min="5124" max="5124" width="25.85546875" style="1" customWidth="1"/>
    <col min="5125" max="5128" width="15.85546875" style="1" customWidth="1"/>
    <col min="5129" max="5379" width="10.85546875" style="1"/>
    <col min="5380" max="5380" width="25.85546875" style="1" customWidth="1"/>
    <col min="5381" max="5384" width="15.85546875" style="1" customWidth="1"/>
    <col min="5385" max="5635" width="10.85546875" style="1"/>
    <col min="5636" max="5636" width="25.85546875" style="1" customWidth="1"/>
    <col min="5637" max="5640" width="15.85546875" style="1" customWidth="1"/>
    <col min="5641" max="5891" width="10.85546875" style="1"/>
    <col min="5892" max="5892" width="25.85546875" style="1" customWidth="1"/>
    <col min="5893" max="5896" width="15.85546875" style="1" customWidth="1"/>
    <col min="5897" max="6147" width="10.85546875" style="1"/>
    <col min="6148" max="6148" width="25.85546875" style="1" customWidth="1"/>
    <col min="6149" max="6152" width="15.85546875" style="1" customWidth="1"/>
    <col min="6153" max="6403" width="10.85546875" style="1"/>
    <col min="6404" max="6404" width="25.85546875" style="1" customWidth="1"/>
    <col min="6405" max="6408" width="15.85546875" style="1" customWidth="1"/>
    <col min="6409" max="6659" width="10.85546875" style="1"/>
    <col min="6660" max="6660" width="25.85546875" style="1" customWidth="1"/>
    <col min="6661" max="6664" width="15.85546875" style="1" customWidth="1"/>
    <col min="6665" max="6915" width="10.85546875" style="1"/>
    <col min="6916" max="6916" width="25.85546875" style="1" customWidth="1"/>
    <col min="6917" max="6920" width="15.85546875" style="1" customWidth="1"/>
    <col min="6921" max="7171" width="10.85546875" style="1"/>
    <col min="7172" max="7172" width="25.85546875" style="1" customWidth="1"/>
    <col min="7173" max="7176" width="15.85546875" style="1" customWidth="1"/>
    <col min="7177" max="7427" width="10.85546875" style="1"/>
    <col min="7428" max="7428" width="25.85546875" style="1" customWidth="1"/>
    <col min="7429" max="7432" width="15.85546875" style="1" customWidth="1"/>
    <col min="7433" max="7683" width="10.85546875" style="1"/>
    <col min="7684" max="7684" width="25.85546875" style="1" customWidth="1"/>
    <col min="7685" max="7688" width="15.85546875" style="1" customWidth="1"/>
    <col min="7689" max="7939" width="10.85546875" style="1"/>
    <col min="7940" max="7940" width="25.85546875" style="1" customWidth="1"/>
    <col min="7941" max="7944" width="15.85546875" style="1" customWidth="1"/>
    <col min="7945" max="8195" width="10.85546875" style="1"/>
    <col min="8196" max="8196" width="25.85546875" style="1" customWidth="1"/>
    <col min="8197" max="8200" width="15.85546875" style="1" customWidth="1"/>
    <col min="8201" max="8451" width="10.85546875" style="1"/>
    <col min="8452" max="8452" width="25.85546875" style="1" customWidth="1"/>
    <col min="8453" max="8456" width="15.85546875" style="1" customWidth="1"/>
    <col min="8457" max="8707" width="10.85546875" style="1"/>
    <col min="8708" max="8708" width="25.85546875" style="1" customWidth="1"/>
    <col min="8709" max="8712" width="15.85546875" style="1" customWidth="1"/>
    <col min="8713" max="8963" width="10.85546875" style="1"/>
    <col min="8964" max="8964" width="25.85546875" style="1" customWidth="1"/>
    <col min="8965" max="8968" width="15.85546875" style="1" customWidth="1"/>
    <col min="8969" max="9219" width="10.85546875" style="1"/>
    <col min="9220" max="9220" width="25.85546875" style="1" customWidth="1"/>
    <col min="9221" max="9224" width="15.85546875" style="1" customWidth="1"/>
    <col min="9225" max="9475" width="10.85546875" style="1"/>
    <col min="9476" max="9476" width="25.85546875" style="1" customWidth="1"/>
    <col min="9477" max="9480" width="15.85546875" style="1" customWidth="1"/>
    <col min="9481" max="9731" width="10.85546875" style="1"/>
    <col min="9732" max="9732" width="25.85546875" style="1" customWidth="1"/>
    <col min="9733" max="9736" width="15.85546875" style="1" customWidth="1"/>
    <col min="9737" max="9987" width="10.85546875" style="1"/>
    <col min="9988" max="9988" width="25.85546875" style="1" customWidth="1"/>
    <col min="9989" max="9992" width="15.85546875" style="1" customWidth="1"/>
    <col min="9993" max="10243" width="10.85546875" style="1"/>
    <col min="10244" max="10244" width="25.85546875" style="1" customWidth="1"/>
    <col min="10245" max="10248" width="15.85546875" style="1" customWidth="1"/>
    <col min="10249" max="10499" width="10.85546875" style="1"/>
    <col min="10500" max="10500" width="25.85546875" style="1" customWidth="1"/>
    <col min="10501" max="10504" width="15.85546875" style="1" customWidth="1"/>
    <col min="10505" max="10755" width="10.85546875" style="1"/>
    <col min="10756" max="10756" width="25.85546875" style="1" customWidth="1"/>
    <col min="10757" max="10760" width="15.85546875" style="1" customWidth="1"/>
    <col min="10761" max="11011" width="10.85546875" style="1"/>
    <col min="11012" max="11012" width="25.85546875" style="1" customWidth="1"/>
    <col min="11013" max="11016" width="15.85546875" style="1" customWidth="1"/>
    <col min="11017" max="11267" width="10.85546875" style="1"/>
    <col min="11268" max="11268" width="25.85546875" style="1" customWidth="1"/>
    <col min="11269" max="11272" width="15.85546875" style="1" customWidth="1"/>
    <col min="11273" max="11523" width="10.85546875" style="1"/>
    <col min="11524" max="11524" width="25.85546875" style="1" customWidth="1"/>
    <col min="11525" max="11528" width="15.85546875" style="1" customWidth="1"/>
    <col min="11529" max="11779" width="10.85546875" style="1"/>
    <col min="11780" max="11780" width="25.85546875" style="1" customWidth="1"/>
    <col min="11781" max="11784" width="15.85546875" style="1" customWidth="1"/>
    <col min="11785" max="12035" width="10.85546875" style="1"/>
    <col min="12036" max="12036" width="25.85546875" style="1" customWidth="1"/>
    <col min="12037" max="12040" width="15.85546875" style="1" customWidth="1"/>
    <col min="12041" max="12291" width="10.85546875" style="1"/>
    <col min="12292" max="12292" width="25.85546875" style="1" customWidth="1"/>
    <col min="12293" max="12296" width="15.85546875" style="1" customWidth="1"/>
    <col min="12297" max="12547" width="10.85546875" style="1"/>
    <col min="12548" max="12548" width="25.85546875" style="1" customWidth="1"/>
    <col min="12549" max="12552" width="15.85546875" style="1" customWidth="1"/>
    <col min="12553" max="12803" width="10.85546875" style="1"/>
    <col min="12804" max="12804" width="25.85546875" style="1" customWidth="1"/>
    <col min="12805" max="12808" width="15.85546875" style="1" customWidth="1"/>
    <col min="12809" max="13059" width="10.85546875" style="1"/>
    <col min="13060" max="13060" width="25.85546875" style="1" customWidth="1"/>
    <col min="13061" max="13064" width="15.85546875" style="1" customWidth="1"/>
    <col min="13065" max="13315" width="10.85546875" style="1"/>
    <col min="13316" max="13316" width="25.85546875" style="1" customWidth="1"/>
    <col min="13317" max="13320" width="15.85546875" style="1" customWidth="1"/>
    <col min="13321" max="13571" width="10.85546875" style="1"/>
    <col min="13572" max="13572" width="25.85546875" style="1" customWidth="1"/>
    <col min="13573" max="13576" width="15.85546875" style="1" customWidth="1"/>
    <col min="13577" max="13827" width="10.85546875" style="1"/>
    <col min="13828" max="13828" width="25.85546875" style="1" customWidth="1"/>
    <col min="13829" max="13832" width="15.85546875" style="1" customWidth="1"/>
    <col min="13833" max="14083" width="10.85546875" style="1"/>
    <col min="14084" max="14084" width="25.85546875" style="1" customWidth="1"/>
    <col min="14085" max="14088" width="15.85546875" style="1" customWidth="1"/>
    <col min="14089" max="14339" width="10.85546875" style="1"/>
    <col min="14340" max="14340" width="25.85546875" style="1" customWidth="1"/>
    <col min="14341" max="14344" width="15.85546875" style="1" customWidth="1"/>
    <col min="14345" max="14595" width="10.85546875" style="1"/>
    <col min="14596" max="14596" width="25.85546875" style="1" customWidth="1"/>
    <col min="14597" max="14600" width="15.85546875" style="1" customWidth="1"/>
    <col min="14601" max="14851" width="10.85546875" style="1"/>
    <col min="14852" max="14852" width="25.85546875" style="1" customWidth="1"/>
    <col min="14853" max="14856" width="15.85546875" style="1" customWidth="1"/>
    <col min="14857" max="15107" width="10.85546875" style="1"/>
    <col min="15108" max="15108" width="25.85546875" style="1" customWidth="1"/>
    <col min="15109" max="15112" width="15.85546875" style="1" customWidth="1"/>
    <col min="15113" max="15363" width="10.85546875" style="1"/>
    <col min="15364" max="15364" width="25.85546875" style="1" customWidth="1"/>
    <col min="15365" max="15368" width="15.85546875" style="1" customWidth="1"/>
    <col min="15369" max="15619" width="10.85546875" style="1"/>
    <col min="15620" max="15620" width="25.85546875" style="1" customWidth="1"/>
    <col min="15621" max="15624" width="15.85546875" style="1" customWidth="1"/>
    <col min="15625" max="15875" width="10.85546875" style="1"/>
    <col min="15876" max="15876" width="25.85546875" style="1" customWidth="1"/>
    <col min="15877" max="15880" width="15.85546875" style="1" customWidth="1"/>
    <col min="15881" max="16131" width="10.85546875" style="1"/>
    <col min="16132" max="16132" width="25.85546875" style="1" customWidth="1"/>
    <col min="16133" max="16136" width="15.85546875" style="1" customWidth="1"/>
    <col min="16137" max="16384" width="10.85546875" style="1"/>
  </cols>
  <sheetData>
    <row r="1" spans="1:10" ht="147" customHeight="1" x14ac:dyDescent="0.25"/>
    <row r="2" spans="1:10" ht="33" customHeight="1" x14ac:dyDescent="0.25">
      <c r="A2" s="22" t="s">
        <v>34</v>
      </c>
      <c r="H2"/>
    </row>
    <row r="3" spans="1:10" ht="33" customHeight="1" x14ac:dyDescent="0.25">
      <c r="A3" s="53" t="s">
        <v>35</v>
      </c>
      <c r="H3"/>
    </row>
    <row r="4" spans="1:10" ht="33" customHeight="1" x14ac:dyDescent="0.25">
      <c r="A4" s="22" t="s">
        <v>21</v>
      </c>
      <c r="C4" s="64"/>
      <c r="D4" s="64"/>
    </row>
    <row r="5" spans="1:10" ht="19.5" thickBot="1" x14ac:dyDescent="0.3">
      <c r="A5" s="20"/>
    </row>
    <row r="6" spans="1:10" ht="28.5" x14ac:dyDescent="0.25">
      <c r="A6" s="80" t="s">
        <v>0</v>
      </c>
      <c r="B6" s="81"/>
      <c r="C6" s="81"/>
      <c r="D6" s="81"/>
      <c r="E6" s="81"/>
      <c r="F6" s="81"/>
      <c r="G6" s="82"/>
      <c r="H6"/>
    </row>
    <row r="7" spans="1:10" ht="24" thickBot="1" x14ac:dyDescent="0.3">
      <c r="A7" s="65" t="s">
        <v>14</v>
      </c>
      <c r="B7" s="66"/>
      <c r="C7" s="66"/>
      <c r="D7" s="66"/>
      <c r="E7" s="66"/>
      <c r="F7" s="66"/>
      <c r="G7" s="67"/>
    </row>
    <row r="8" spans="1:10" ht="24.95" customHeight="1" x14ac:dyDescent="0.25">
      <c r="A8" s="2" t="s">
        <v>20</v>
      </c>
      <c r="B8" s="68"/>
      <c r="C8" s="68"/>
      <c r="D8" s="68"/>
      <c r="E8" s="68"/>
      <c r="F8" s="68"/>
      <c r="G8" s="69"/>
    </row>
    <row r="9" spans="1:10" ht="24.95" customHeight="1" x14ac:dyDescent="0.25">
      <c r="A9" s="39" t="s">
        <v>19</v>
      </c>
      <c r="B9" s="40"/>
      <c r="C9" s="40"/>
      <c r="D9" s="40"/>
      <c r="E9" s="40"/>
      <c r="F9" s="40"/>
      <c r="G9" s="41"/>
    </row>
    <row r="10" spans="1:10" ht="24.95" customHeight="1" x14ac:dyDescent="0.25">
      <c r="A10" s="3" t="s">
        <v>1</v>
      </c>
      <c r="B10" s="70"/>
      <c r="C10" s="71"/>
      <c r="D10" s="71"/>
      <c r="E10" s="71"/>
      <c r="F10" s="71"/>
      <c r="G10" s="72"/>
    </row>
    <row r="11" spans="1:10" ht="24.95" customHeight="1" x14ac:dyDescent="0.25">
      <c r="A11" s="3" t="s">
        <v>2</v>
      </c>
      <c r="B11" s="70"/>
      <c r="C11" s="71"/>
      <c r="D11" s="71"/>
      <c r="E11" s="71"/>
      <c r="F11" s="71"/>
      <c r="G11" s="72"/>
    </row>
    <row r="12" spans="1:10" ht="24.95" customHeight="1" x14ac:dyDescent="0.25">
      <c r="A12" s="4" t="s">
        <v>12</v>
      </c>
      <c r="B12" s="70"/>
      <c r="C12" s="71"/>
      <c r="D12" s="71"/>
      <c r="E12" s="71"/>
      <c r="F12" s="71"/>
      <c r="G12" s="72"/>
    </row>
    <row r="13" spans="1:10" ht="24.95" customHeight="1" x14ac:dyDescent="0.25">
      <c r="A13" s="23" t="s">
        <v>15</v>
      </c>
      <c r="B13" s="24"/>
      <c r="C13" s="25"/>
      <c r="D13" s="25"/>
      <c r="E13" s="25"/>
      <c r="F13" s="25"/>
      <c r="G13" s="26"/>
    </row>
    <row r="14" spans="1:10" ht="24.95" customHeight="1" thickBot="1" x14ac:dyDescent="0.3">
      <c r="A14" s="5" t="s">
        <v>3</v>
      </c>
      <c r="B14" s="77"/>
      <c r="C14" s="78"/>
      <c r="D14" s="78"/>
      <c r="E14" s="78"/>
      <c r="F14" s="78"/>
      <c r="G14" s="79"/>
    </row>
    <row r="15" spans="1:10" ht="48" thickBot="1" x14ac:dyDescent="0.3">
      <c r="A15" s="6" t="s">
        <v>4</v>
      </c>
      <c r="B15" s="7" t="s">
        <v>36</v>
      </c>
      <c r="C15" s="85" t="s">
        <v>6</v>
      </c>
      <c r="D15" s="86"/>
      <c r="E15" s="10" t="s">
        <v>13</v>
      </c>
      <c r="F15" s="10" t="s">
        <v>7</v>
      </c>
      <c r="G15" s="19" t="s">
        <v>8</v>
      </c>
    </row>
    <row r="16" spans="1:10" ht="60" customHeight="1" x14ac:dyDescent="0.25">
      <c r="A16" s="30" t="s">
        <v>37</v>
      </c>
      <c r="B16" s="27"/>
      <c r="C16" s="87"/>
      <c r="D16" s="88"/>
      <c r="E16" s="29">
        <f>900/1.2</f>
        <v>750</v>
      </c>
      <c r="F16" s="13">
        <f>E16*C16</f>
        <v>0</v>
      </c>
      <c r="G16" s="16">
        <f>F16*1.2</f>
        <v>0</v>
      </c>
      <c r="H16" s="12"/>
      <c r="I16" s="12"/>
      <c r="J16" s="12"/>
    </row>
    <row r="17" spans="1:10" ht="60" customHeight="1" thickBot="1" x14ac:dyDescent="0.3">
      <c r="A17" s="54" t="s">
        <v>38</v>
      </c>
      <c r="B17" s="55"/>
      <c r="C17" s="89"/>
      <c r="D17" s="90"/>
      <c r="E17" s="56">
        <v>750</v>
      </c>
      <c r="F17" s="15">
        <f t="shared" ref="F17" si="0">E17*C17</f>
        <v>0</v>
      </c>
      <c r="G17" s="17">
        <f t="shared" ref="G17" si="1">F17*1.2</f>
        <v>0</v>
      </c>
      <c r="I17" s="12"/>
    </row>
    <row r="18" spans="1:10" x14ac:dyDescent="0.25">
      <c r="C18" s="73" t="s">
        <v>9</v>
      </c>
      <c r="D18" s="74"/>
      <c r="E18" s="21"/>
      <c r="F18" s="34">
        <f>SUM(F16:F17)</f>
        <v>0</v>
      </c>
      <c r="G18" s="16">
        <f>SUM(G16:G17)</f>
        <v>0</v>
      </c>
      <c r="J18"/>
    </row>
    <row r="19" spans="1:10" x14ac:dyDescent="0.25">
      <c r="C19" s="83" t="s">
        <v>10</v>
      </c>
      <c r="D19" s="84"/>
      <c r="E19" s="35">
        <v>-0.5</v>
      </c>
      <c r="F19" s="14">
        <f>G19/1.2</f>
        <v>0</v>
      </c>
      <c r="G19" s="17">
        <f>IF(G18&lt;1000,-G18/2,0)</f>
        <v>0</v>
      </c>
    </row>
    <row r="20" spans="1:10" x14ac:dyDescent="0.25">
      <c r="C20" s="73"/>
      <c r="D20" s="74"/>
      <c r="E20" s="36" t="s">
        <v>18</v>
      </c>
      <c r="F20" s="37">
        <f>G20/1.2</f>
        <v>0</v>
      </c>
      <c r="G20" s="38">
        <f>IF(G18&gt;1000,-1000,0)</f>
        <v>0</v>
      </c>
    </row>
    <row r="21" spans="1:10" ht="19.5" thickBot="1" x14ac:dyDescent="0.3">
      <c r="C21" s="75" t="s">
        <v>11</v>
      </c>
      <c r="D21" s="76"/>
      <c r="E21" s="11"/>
      <c r="F21" s="15">
        <f>SUM(F18:F20)</f>
        <v>0</v>
      </c>
      <c r="G21" s="18">
        <f>SUM(G18:G20)</f>
        <v>0</v>
      </c>
    </row>
    <row r="23" spans="1:10" ht="54" customHeight="1" x14ac:dyDescent="0.25">
      <c r="A23" s="63" t="s">
        <v>16</v>
      </c>
      <c r="B23" s="63"/>
      <c r="C23" s="63"/>
      <c r="D23" s="63"/>
      <c r="E23" s="63"/>
      <c r="F23" s="63"/>
      <c r="G23" s="63"/>
    </row>
  </sheetData>
  <mergeCells count="15">
    <mergeCell ref="B11:G11"/>
    <mergeCell ref="C4:D4"/>
    <mergeCell ref="A6:G6"/>
    <mergeCell ref="A7:G7"/>
    <mergeCell ref="B8:G8"/>
    <mergeCell ref="B10:G10"/>
    <mergeCell ref="C19:D20"/>
    <mergeCell ref="C21:D21"/>
    <mergeCell ref="A23:G23"/>
    <mergeCell ref="B12:G12"/>
    <mergeCell ref="B14:G14"/>
    <mergeCell ref="C15:D15"/>
    <mergeCell ref="C16:D16"/>
    <mergeCell ref="C17:D17"/>
    <mergeCell ref="C18:D18"/>
  </mergeCells>
  <pageMargins left="0.25" right="0.25" top="0.75" bottom="0.75" header="0.3" footer="0.3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45A0-EF7E-4305-B1B8-223A7A6DEF3C}">
  <sheetPr>
    <pageSetUpPr fitToPage="1"/>
  </sheetPr>
  <dimension ref="A1:J28"/>
  <sheetViews>
    <sheetView workbookViewId="0"/>
  </sheetViews>
  <sheetFormatPr baseColWidth="10" defaultColWidth="10.85546875" defaultRowHeight="18.75" x14ac:dyDescent="0.25"/>
  <cols>
    <col min="1" max="1" width="34.85546875" style="1" customWidth="1"/>
    <col min="2" max="2" width="15.42578125" style="1" customWidth="1"/>
    <col min="3" max="3" width="10.85546875" style="1"/>
    <col min="4" max="4" width="12.85546875" style="1" customWidth="1"/>
    <col min="5" max="5" width="12.5703125" style="1" customWidth="1"/>
    <col min="6" max="7" width="12.28515625" style="1" bestFit="1" customWidth="1"/>
    <col min="8" max="8" width="15.85546875" style="1" customWidth="1"/>
    <col min="9" max="10" width="11.140625" style="1" bestFit="1" customWidth="1"/>
    <col min="11" max="259" width="10.85546875" style="1"/>
    <col min="260" max="260" width="25.85546875" style="1" customWidth="1"/>
    <col min="261" max="264" width="15.85546875" style="1" customWidth="1"/>
    <col min="265" max="515" width="10.85546875" style="1"/>
    <col min="516" max="516" width="25.85546875" style="1" customWidth="1"/>
    <col min="517" max="520" width="15.85546875" style="1" customWidth="1"/>
    <col min="521" max="771" width="10.85546875" style="1"/>
    <col min="772" max="772" width="25.85546875" style="1" customWidth="1"/>
    <col min="773" max="776" width="15.85546875" style="1" customWidth="1"/>
    <col min="777" max="1027" width="10.85546875" style="1"/>
    <col min="1028" max="1028" width="25.85546875" style="1" customWidth="1"/>
    <col min="1029" max="1032" width="15.85546875" style="1" customWidth="1"/>
    <col min="1033" max="1283" width="10.85546875" style="1"/>
    <col min="1284" max="1284" width="25.85546875" style="1" customWidth="1"/>
    <col min="1285" max="1288" width="15.85546875" style="1" customWidth="1"/>
    <col min="1289" max="1539" width="10.85546875" style="1"/>
    <col min="1540" max="1540" width="25.85546875" style="1" customWidth="1"/>
    <col min="1541" max="1544" width="15.85546875" style="1" customWidth="1"/>
    <col min="1545" max="1795" width="10.85546875" style="1"/>
    <col min="1796" max="1796" width="25.85546875" style="1" customWidth="1"/>
    <col min="1797" max="1800" width="15.85546875" style="1" customWidth="1"/>
    <col min="1801" max="2051" width="10.85546875" style="1"/>
    <col min="2052" max="2052" width="25.85546875" style="1" customWidth="1"/>
    <col min="2053" max="2056" width="15.85546875" style="1" customWidth="1"/>
    <col min="2057" max="2307" width="10.85546875" style="1"/>
    <col min="2308" max="2308" width="25.85546875" style="1" customWidth="1"/>
    <col min="2309" max="2312" width="15.85546875" style="1" customWidth="1"/>
    <col min="2313" max="2563" width="10.85546875" style="1"/>
    <col min="2564" max="2564" width="25.85546875" style="1" customWidth="1"/>
    <col min="2565" max="2568" width="15.85546875" style="1" customWidth="1"/>
    <col min="2569" max="2819" width="10.85546875" style="1"/>
    <col min="2820" max="2820" width="25.85546875" style="1" customWidth="1"/>
    <col min="2821" max="2824" width="15.85546875" style="1" customWidth="1"/>
    <col min="2825" max="3075" width="10.85546875" style="1"/>
    <col min="3076" max="3076" width="25.85546875" style="1" customWidth="1"/>
    <col min="3077" max="3080" width="15.85546875" style="1" customWidth="1"/>
    <col min="3081" max="3331" width="10.85546875" style="1"/>
    <col min="3332" max="3332" width="25.85546875" style="1" customWidth="1"/>
    <col min="3333" max="3336" width="15.85546875" style="1" customWidth="1"/>
    <col min="3337" max="3587" width="10.85546875" style="1"/>
    <col min="3588" max="3588" width="25.85546875" style="1" customWidth="1"/>
    <col min="3589" max="3592" width="15.85546875" style="1" customWidth="1"/>
    <col min="3593" max="3843" width="10.85546875" style="1"/>
    <col min="3844" max="3844" width="25.85546875" style="1" customWidth="1"/>
    <col min="3845" max="3848" width="15.85546875" style="1" customWidth="1"/>
    <col min="3849" max="4099" width="10.85546875" style="1"/>
    <col min="4100" max="4100" width="25.85546875" style="1" customWidth="1"/>
    <col min="4101" max="4104" width="15.85546875" style="1" customWidth="1"/>
    <col min="4105" max="4355" width="10.85546875" style="1"/>
    <col min="4356" max="4356" width="25.85546875" style="1" customWidth="1"/>
    <col min="4357" max="4360" width="15.85546875" style="1" customWidth="1"/>
    <col min="4361" max="4611" width="10.85546875" style="1"/>
    <col min="4612" max="4612" width="25.85546875" style="1" customWidth="1"/>
    <col min="4613" max="4616" width="15.85546875" style="1" customWidth="1"/>
    <col min="4617" max="4867" width="10.85546875" style="1"/>
    <col min="4868" max="4868" width="25.85546875" style="1" customWidth="1"/>
    <col min="4869" max="4872" width="15.85546875" style="1" customWidth="1"/>
    <col min="4873" max="5123" width="10.85546875" style="1"/>
    <col min="5124" max="5124" width="25.85546875" style="1" customWidth="1"/>
    <col min="5125" max="5128" width="15.85546875" style="1" customWidth="1"/>
    <col min="5129" max="5379" width="10.85546875" style="1"/>
    <col min="5380" max="5380" width="25.85546875" style="1" customWidth="1"/>
    <col min="5381" max="5384" width="15.85546875" style="1" customWidth="1"/>
    <col min="5385" max="5635" width="10.85546875" style="1"/>
    <col min="5636" max="5636" width="25.85546875" style="1" customWidth="1"/>
    <col min="5637" max="5640" width="15.85546875" style="1" customWidth="1"/>
    <col min="5641" max="5891" width="10.85546875" style="1"/>
    <col min="5892" max="5892" width="25.85546875" style="1" customWidth="1"/>
    <col min="5893" max="5896" width="15.85546875" style="1" customWidth="1"/>
    <col min="5897" max="6147" width="10.85546875" style="1"/>
    <col min="6148" max="6148" width="25.85546875" style="1" customWidth="1"/>
    <col min="6149" max="6152" width="15.85546875" style="1" customWidth="1"/>
    <col min="6153" max="6403" width="10.85546875" style="1"/>
    <col min="6404" max="6404" width="25.85546875" style="1" customWidth="1"/>
    <col min="6405" max="6408" width="15.85546875" style="1" customWidth="1"/>
    <col min="6409" max="6659" width="10.85546875" style="1"/>
    <col min="6660" max="6660" width="25.85546875" style="1" customWidth="1"/>
    <col min="6661" max="6664" width="15.85546875" style="1" customWidth="1"/>
    <col min="6665" max="6915" width="10.85546875" style="1"/>
    <col min="6916" max="6916" width="25.85546875" style="1" customWidth="1"/>
    <col min="6917" max="6920" width="15.85546875" style="1" customWidth="1"/>
    <col min="6921" max="7171" width="10.85546875" style="1"/>
    <col min="7172" max="7172" width="25.85546875" style="1" customWidth="1"/>
    <col min="7173" max="7176" width="15.85546875" style="1" customWidth="1"/>
    <col min="7177" max="7427" width="10.85546875" style="1"/>
    <col min="7428" max="7428" width="25.85546875" style="1" customWidth="1"/>
    <col min="7429" max="7432" width="15.85546875" style="1" customWidth="1"/>
    <col min="7433" max="7683" width="10.85546875" style="1"/>
    <col min="7684" max="7684" width="25.85546875" style="1" customWidth="1"/>
    <col min="7685" max="7688" width="15.85546875" style="1" customWidth="1"/>
    <col min="7689" max="7939" width="10.85546875" style="1"/>
    <col min="7940" max="7940" width="25.85546875" style="1" customWidth="1"/>
    <col min="7941" max="7944" width="15.85546875" style="1" customWidth="1"/>
    <col min="7945" max="8195" width="10.85546875" style="1"/>
    <col min="8196" max="8196" width="25.85546875" style="1" customWidth="1"/>
    <col min="8197" max="8200" width="15.85546875" style="1" customWidth="1"/>
    <col min="8201" max="8451" width="10.85546875" style="1"/>
    <col min="8452" max="8452" width="25.85546875" style="1" customWidth="1"/>
    <col min="8453" max="8456" width="15.85546875" style="1" customWidth="1"/>
    <col min="8457" max="8707" width="10.85546875" style="1"/>
    <col min="8708" max="8708" width="25.85546875" style="1" customWidth="1"/>
    <col min="8709" max="8712" width="15.85546875" style="1" customWidth="1"/>
    <col min="8713" max="8963" width="10.85546875" style="1"/>
    <col min="8964" max="8964" width="25.85546875" style="1" customWidth="1"/>
    <col min="8965" max="8968" width="15.85546875" style="1" customWidth="1"/>
    <col min="8969" max="9219" width="10.85546875" style="1"/>
    <col min="9220" max="9220" width="25.85546875" style="1" customWidth="1"/>
    <col min="9221" max="9224" width="15.85546875" style="1" customWidth="1"/>
    <col min="9225" max="9475" width="10.85546875" style="1"/>
    <col min="9476" max="9476" width="25.85546875" style="1" customWidth="1"/>
    <col min="9477" max="9480" width="15.85546875" style="1" customWidth="1"/>
    <col min="9481" max="9731" width="10.85546875" style="1"/>
    <col min="9732" max="9732" width="25.85546875" style="1" customWidth="1"/>
    <col min="9733" max="9736" width="15.85546875" style="1" customWidth="1"/>
    <col min="9737" max="9987" width="10.85546875" style="1"/>
    <col min="9988" max="9988" width="25.85546875" style="1" customWidth="1"/>
    <col min="9989" max="9992" width="15.85546875" style="1" customWidth="1"/>
    <col min="9993" max="10243" width="10.85546875" style="1"/>
    <col min="10244" max="10244" width="25.85546875" style="1" customWidth="1"/>
    <col min="10245" max="10248" width="15.85546875" style="1" customWidth="1"/>
    <col min="10249" max="10499" width="10.85546875" style="1"/>
    <col min="10500" max="10500" width="25.85546875" style="1" customWidth="1"/>
    <col min="10501" max="10504" width="15.85546875" style="1" customWidth="1"/>
    <col min="10505" max="10755" width="10.85546875" style="1"/>
    <col min="10756" max="10756" width="25.85546875" style="1" customWidth="1"/>
    <col min="10757" max="10760" width="15.85546875" style="1" customWidth="1"/>
    <col min="10761" max="11011" width="10.85546875" style="1"/>
    <col min="11012" max="11012" width="25.85546875" style="1" customWidth="1"/>
    <col min="11013" max="11016" width="15.85546875" style="1" customWidth="1"/>
    <col min="11017" max="11267" width="10.85546875" style="1"/>
    <col min="11268" max="11268" width="25.85546875" style="1" customWidth="1"/>
    <col min="11269" max="11272" width="15.85546875" style="1" customWidth="1"/>
    <col min="11273" max="11523" width="10.85546875" style="1"/>
    <col min="11524" max="11524" width="25.85546875" style="1" customWidth="1"/>
    <col min="11525" max="11528" width="15.85546875" style="1" customWidth="1"/>
    <col min="11529" max="11779" width="10.85546875" style="1"/>
    <col min="11780" max="11780" width="25.85546875" style="1" customWidth="1"/>
    <col min="11781" max="11784" width="15.85546875" style="1" customWidth="1"/>
    <col min="11785" max="12035" width="10.85546875" style="1"/>
    <col min="12036" max="12036" width="25.85546875" style="1" customWidth="1"/>
    <col min="12037" max="12040" width="15.85546875" style="1" customWidth="1"/>
    <col min="12041" max="12291" width="10.85546875" style="1"/>
    <col min="12292" max="12292" width="25.85546875" style="1" customWidth="1"/>
    <col min="12293" max="12296" width="15.85546875" style="1" customWidth="1"/>
    <col min="12297" max="12547" width="10.85546875" style="1"/>
    <col min="12548" max="12548" width="25.85546875" style="1" customWidth="1"/>
    <col min="12549" max="12552" width="15.85546875" style="1" customWidth="1"/>
    <col min="12553" max="12803" width="10.85546875" style="1"/>
    <col min="12804" max="12804" width="25.85546875" style="1" customWidth="1"/>
    <col min="12805" max="12808" width="15.85546875" style="1" customWidth="1"/>
    <col min="12809" max="13059" width="10.85546875" style="1"/>
    <col min="13060" max="13060" width="25.85546875" style="1" customWidth="1"/>
    <col min="13061" max="13064" width="15.85546875" style="1" customWidth="1"/>
    <col min="13065" max="13315" width="10.85546875" style="1"/>
    <col min="13316" max="13316" width="25.85546875" style="1" customWidth="1"/>
    <col min="13317" max="13320" width="15.85546875" style="1" customWidth="1"/>
    <col min="13321" max="13571" width="10.85546875" style="1"/>
    <col min="13572" max="13572" width="25.85546875" style="1" customWidth="1"/>
    <col min="13573" max="13576" width="15.85546875" style="1" customWidth="1"/>
    <col min="13577" max="13827" width="10.85546875" style="1"/>
    <col min="13828" max="13828" width="25.85546875" style="1" customWidth="1"/>
    <col min="13829" max="13832" width="15.85546875" style="1" customWidth="1"/>
    <col min="13833" max="14083" width="10.85546875" style="1"/>
    <col min="14084" max="14084" width="25.85546875" style="1" customWidth="1"/>
    <col min="14085" max="14088" width="15.85546875" style="1" customWidth="1"/>
    <col min="14089" max="14339" width="10.85546875" style="1"/>
    <col min="14340" max="14340" width="25.85546875" style="1" customWidth="1"/>
    <col min="14341" max="14344" width="15.85546875" style="1" customWidth="1"/>
    <col min="14345" max="14595" width="10.85546875" style="1"/>
    <col min="14596" max="14596" width="25.85546875" style="1" customWidth="1"/>
    <col min="14597" max="14600" width="15.85546875" style="1" customWidth="1"/>
    <col min="14601" max="14851" width="10.85546875" style="1"/>
    <col min="14852" max="14852" width="25.85546875" style="1" customWidth="1"/>
    <col min="14853" max="14856" width="15.85546875" style="1" customWidth="1"/>
    <col min="14857" max="15107" width="10.85546875" style="1"/>
    <col min="15108" max="15108" width="25.85546875" style="1" customWidth="1"/>
    <col min="15109" max="15112" width="15.85546875" style="1" customWidth="1"/>
    <col min="15113" max="15363" width="10.85546875" style="1"/>
    <col min="15364" max="15364" width="25.85546875" style="1" customWidth="1"/>
    <col min="15365" max="15368" width="15.85546875" style="1" customWidth="1"/>
    <col min="15369" max="15619" width="10.85546875" style="1"/>
    <col min="15620" max="15620" width="25.85546875" style="1" customWidth="1"/>
    <col min="15621" max="15624" width="15.85546875" style="1" customWidth="1"/>
    <col min="15625" max="15875" width="10.85546875" style="1"/>
    <col min="15876" max="15876" width="25.85546875" style="1" customWidth="1"/>
    <col min="15877" max="15880" width="15.85546875" style="1" customWidth="1"/>
    <col min="15881" max="16131" width="10.85546875" style="1"/>
    <col min="16132" max="16132" width="25.85546875" style="1" customWidth="1"/>
    <col min="16133" max="16136" width="15.85546875" style="1" customWidth="1"/>
    <col min="16137" max="16384" width="10.85546875" style="1"/>
  </cols>
  <sheetData>
    <row r="1" spans="1:10" ht="140.25" customHeight="1" x14ac:dyDescent="0.25"/>
    <row r="2" spans="1:10" ht="33" customHeight="1" x14ac:dyDescent="0.25">
      <c r="A2" s="22" t="s">
        <v>39</v>
      </c>
      <c r="H2"/>
    </row>
    <row r="3" spans="1:10" ht="33" customHeight="1" x14ac:dyDescent="0.25">
      <c r="A3" s="22" t="s">
        <v>21</v>
      </c>
      <c r="C3" s="64"/>
      <c r="D3" s="64"/>
    </row>
    <row r="4" spans="1:10" ht="19.5" thickBot="1" x14ac:dyDescent="0.3">
      <c r="A4" s="20"/>
    </row>
    <row r="5" spans="1:10" ht="28.5" x14ac:dyDescent="0.25">
      <c r="A5" s="80" t="s">
        <v>0</v>
      </c>
      <c r="B5" s="81"/>
      <c r="C5" s="81"/>
      <c r="D5" s="81"/>
      <c r="E5" s="81"/>
      <c r="F5" s="81"/>
      <c r="G5" s="82"/>
    </row>
    <row r="6" spans="1:10" ht="24" thickBot="1" x14ac:dyDescent="0.3">
      <c r="A6" s="65" t="s">
        <v>14</v>
      </c>
      <c r="B6" s="66"/>
      <c r="C6" s="66"/>
      <c r="D6" s="66"/>
      <c r="E6" s="66"/>
      <c r="F6" s="66"/>
      <c r="G6" s="67"/>
    </row>
    <row r="7" spans="1:10" ht="24" customHeight="1" x14ac:dyDescent="0.25">
      <c r="A7" s="2" t="s">
        <v>20</v>
      </c>
      <c r="B7" s="68"/>
      <c r="C7" s="68"/>
      <c r="D7" s="68"/>
      <c r="E7" s="68"/>
      <c r="F7" s="68"/>
      <c r="G7" s="69"/>
    </row>
    <row r="8" spans="1:10" ht="24" customHeight="1" x14ac:dyDescent="0.25">
      <c r="A8" s="39" t="s">
        <v>19</v>
      </c>
      <c r="B8" s="40"/>
      <c r="C8" s="40"/>
      <c r="D8" s="40"/>
      <c r="E8" s="40"/>
      <c r="F8" s="40"/>
      <c r="G8" s="41"/>
    </row>
    <row r="9" spans="1:10" ht="24" customHeight="1" x14ac:dyDescent="0.25">
      <c r="A9" s="3" t="s">
        <v>1</v>
      </c>
      <c r="B9" s="70"/>
      <c r="C9" s="71"/>
      <c r="D9" s="71"/>
      <c r="E9" s="71"/>
      <c r="F9" s="71"/>
      <c r="G9" s="72"/>
    </row>
    <row r="10" spans="1:10" ht="24" customHeight="1" x14ac:dyDescent="0.25">
      <c r="A10" s="3" t="s">
        <v>2</v>
      </c>
      <c r="B10" s="70"/>
      <c r="C10" s="71"/>
      <c r="D10" s="71"/>
      <c r="E10" s="71"/>
      <c r="F10" s="71"/>
      <c r="G10" s="72"/>
    </row>
    <row r="11" spans="1:10" ht="24" customHeight="1" x14ac:dyDescent="0.25">
      <c r="A11" s="4" t="s">
        <v>12</v>
      </c>
      <c r="B11" s="70"/>
      <c r="C11" s="71"/>
      <c r="D11" s="71"/>
      <c r="E11" s="71"/>
      <c r="F11" s="71"/>
      <c r="G11" s="72"/>
    </row>
    <row r="12" spans="1:10" ht="24" customHeight="1" x14ac:dyDescent="0.25">
      <c r="A12" s="23" t="s">
        <v>15</v>
      </c>
      <c r="B12" s="24"/>
      <c r="C12" s="25"/>
      <c r="D12" s="25"/>
      <c r="E12" s="25"/>
      <c r="F12" s="25"/>
      <c r="G12" s="26"/>
    </row>
    <row r="13" spans="1:10" ht="24" customHeight="1" thickBot="1" x14ac:dyDescent="0.3">
      <c r="A13" s="5" t="s">
        <v>3</v>
      </c>
      <c r="B13" s="77"/>
      <c r="C13" s="78"/>
      <c r="D13" s="78"/>
      <c r="E13" s="78"/>
      <c r="F13" s="78"/>
      <c r="G13" s="79"/>
    </row>
    <row r="14" spans="1:10" ht="48" thickBot="1" x14ac:dyDescent="0.3">
      <c r="A14" s="6" t="s">
        <v>4</v>
      </c>
      <c r="B14" s="7" t="s">
        <v>5</v>
      </c>
      <c r="C14" s="8" t="s">
        <v>6</v>
      </c>
      <c r="D14" s="9" t="s">
        <v>17</v>
      </c>
      <c r="E14" s="10" t="s">
        <v>13</v>
      </c>
      <c r="F14" s="10" t="s">
        <v>7</v>
      </c>
      <c r="G14" s="19" t="s">
        <v>8</v>
      </c>
    </row>
    <row r="15" spans="1:10" ht="24" customHeight="1" x14ac:dyDescent="0.25">
      <c r="A15" s="30" t="s">
        <v>40</v>
      </c>
      <c r="B15" s="27" t="s">
        <v>41</v>
      </c>
      <c r="C15" s="28"/>
      <c r="D15" s="29">
        <v>216</v>
      </c>
      <c r="E15" s="29">
        <v>180</v>
      </c>
      <c r="F15" s="13">
        <f>E15*C15</f>
        <v>0</v>
      </c>
      <c r="G15" s="16">
        <f>F15*1.2</f>
        <v>0</v>
      </c>
      <c r="H15" s="12"/>
      <c r="I15" s="12"/>
      <c r="J15" s="12"/>
    </row>
    <row r="16" spans="1:10" ht="24" customHeight="1" x14ac:dyDescent="0.25">
      <c r="A16" s="31" t="s">
        <v>42</v>
      </c>
      <c r="B16" s="32" t="s">
        <v>43</v>
      </c>
      <c r="C16" s="57"/>
      <c r="D16" s="33">
        <v>25</v>
      </c>
      <c r="E16" s="33">
        <v>15</v>
      </c>
      <c r="F16" s="14">
        <f t="shared" ref="F16:F22" si="0">E16*C16</f>
        <v>0</v>
      </c>
      <c r="G16" s="17">
        <f t="shared" ref="G16:G22" si="1">F16*1.2</f>
        <v>0</v>
      </c>
      <c r="I16" s="12"/>
    </row>
    <row r="17" spans="1:7" ht="24" customHeight="1" x14ac:dyDescent="0.25">
      <c r="A17" s="31" t="s">
        <v>44</v>
      </c>
      <c r="B17" s="32" t="s">
        <v>45</v>
      </c>
      <c r="C17" s="57"/>
      <c r="D17" s="33">
        <v>80</v>
      </c>
      <c r="E17" s="33">
        <v>55</v>
      </c>
      <c r="F17" s="14">
        <f t="shared" si="0"/>
        <v>0</v>
      </c>
      <c r="G17" s="17">
        <f t="shared" si="1"/>
        <v>0</v>
      </c>
    </row>
    <row r="18" spans="1:7" ht="24" customHeight="1" x14ac:dyDescent="0.25">
      <c r="A18" s="31" t="s">
        <v>46</v>
      </c>
      <c r="B18" s="32" t="s">
        <v>47</v>
      </c>
      <c r="C18" s="57"/>
      <c r="D18" s="33">
        <v>88</v>
      </c>
      <c r="E18" s="33">
        <v>79</v>
      </c>
      <c r="F18" s="14">
        <f t="shared" si="0"/>
        <v>0</v>
      </c>
      <c r="G18" s="17">
        <f t="shared" si="1"/>
        <v>0</v>
      </c>
    </row>
    <row r="19" spans="1:7" ht="24" customHeight="1" x14ac:dyDescent="0.25">
      <c r="A19" s="31" t="s">
        <v>48</v>
      </c>
      <c r="B19" s="32" t="s">
        <v>49</v>
      </c>
      <c r="C19" s="57"/>
      <c r="D19" s="33">
        <v>88</v>
      </c>
      <c r="E19" s="33">
        <v>79</v>
      </c>
      <c r="F19" s="14">
        <f t="shared" si="0"/>
        <v>0</v>
      </c>
      <c r="G19" s="17">
        <f t="shared" si="1"/>
        <v>0</v>
      </c>
    </row>
    <row r="20" spans="1:7" ht="24" customHeight="1" x14ac:dyDescent="0.25">
      <c r="A20" s="58" t="s">
        <v>50</v>
      </c>
      <c r="B20" s="59" t="s">
        <v>51</v>
      </c>
      <c r="C20" s="60"/>
      <c r="D20" s="61">
        <v>160</v>
      </c>
      <c r="E20" s="61">
        <v>140</v>
      </c>
      <c r="F20" s="14">
        <f t="shared" si="0"/>
        <v>0</v>
      </c>
      <c r="G20" s="17">
        <f t="shared" si="1"/>
        <v>0</v>
      </c>
    </row>
    <row r="21" spans="1:7" ht="24" customHeight="1" x14ac:dyDescent="0.25">
      <c r="A21" s="58" t="s">
        <v>52</v>
      </c>
      <c r="B21" s="59" t="s">
        <v>53</v>
      </c>
      <c r="C21" s="60"/>
      <c r="D21" s="61">
        <v>145</v>
      </c>
      <c r="E21" s="61">
        <v>145</v>
      </c>
      <c r="F21" s="14">
        <f t="shared" si="0"/>
        <v>0</v>
      </c>
      <c r="G21" s="17">
        <f t="shared" si="1"/>
        <v>0</v>
      </c>
    </row>
    <row r="22" spans="1:7" ht="24" customHeight="1" thickBot="1" x14ac:dyDescent="0.3">
      <c r="A22" s="54" t="s">
        <v>54</v>
      </c>
      <c r="B22" s="55" t="s">
        <v>55</v>
      </c>
      <c r="C22" s="62">
        <v>1</v>
      </c>
      <c r="D22" s="56">
        <v>25</v>
      </c>
      <c r="E22" s="56">
        <v>25</v>
      </c>
      <c r="F22" s="15">
        <f t="shared" si="0"/>
        <v>25</v>
      </c>
      <c r="G22" s="17">
        <f t="shared" si="1"/>
        <v>30</v>
      </c>
    </row>
    <row r="23" spans="1:7" x14ac:dyDescent="0.25">
      <c r="C23" s="73" t="s">
        <v>9</v>
      </c>
      <c r="D23" s="74"/>
      <c r="E23" s="21"/>
      <c r="F23" s="34">
        <f>SUM(F15:F22)</f>
        <v>25</v>
      </c>
      <c r="G23" s="16">
        <f>SUM(G15:G22)</f>
        <v>30</v>
      </c>
    </row>
    <row r="24" spans="1:7" x14ac:dyDescent="0.25">
      <c r="C24" s="83" t="s">
        <v>10</v>
      </c>
      <c r="D24" s="84"/>
      <c r="E24" s="35">
        <v>-0.5</v>
      </c>
      <c r="F24" s="14">
        <f>G24/1.2</f>
        <v>-12.5</v>
      </c>
      <c r="G24" s="17">
        <f>IF(G23&lt;2000,-G23/2,0)</f>
        <v>-15</v>
      </c>
    </row>
    <row r="25" spans="1:7" x14ac:dyDescent="0.25">
      <c r="C25" s="73"/>
      <c r="D25" s="74"/>
      <c r="E25" s="36" t="s">
        <v>18</v>
      </c>
      <c r="F25" s="37">
        <f>G25/1.2</f>
        <v>0</v>
      </c>
      <c r="G25" s="38">
        <f>IF(G23&gt;2000,-1000,0)</f>
        <v>0</v>
      </c>
    </row>
    <row r="26" spans="1:7" ht="19.5" thickBot="1" x14ac:dyDescent="0.3">
      <c r="C26" s="75" t="s">
        <v>11</v>
      </c>
      <c r="D26" s="76"/>
      <c r="E26" s="11"/>
      <c r="F26" s="15">
        <f>SUM(F23:F25)</f>
        <v>12.5</v>
      </c>
      <c r="G26" s="18">
        <f>SUM(G23:G25)</f>
        <v>15</v>
      </c>
    </row>
    <row r="28" spans="1:7" ht="54" customHeight="1" x14ac:dyDescent="0.25">
      <c r="A28" s="63" t="s">
        <v>16</v>
      </c>
      <c r="B28" s="63"/>
      <c r="C28" s="63"/>
      <c r="D28" s="63"/>
      <c r="E28" s="63"/>
      <c r="F28" s="63"/>
      <c r="G28" s="63"/>
    </row>
  </sheetData>
  <mergeCells count="12">
    <mergeCell ref="A28:G28"/>
    <mergeCell ref="C3:D3"/>
    <mergeCell ref="A5:G5"/>
    <mergeCell ref="A6:G6"/>
    <mergeCell ref="B7:G7"/>
    <mergeCell ref="B9:G9"/>
    <mergeCell ref="B10:G10"/>
    <mergeCell ref="B11:G11"/>
    <mergeCell ref="B13:G13"/>
    <mergeCell ref="C23:D23"/>
    <mergeCell ref="C24:D25"/>
    <mergeCell ref="C26:D26"/>
  </mergeCells>
  <pageMargins left="0.25" right="0.25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BDC BRUNET</vt:lpstr>
      <vt:lpstr>BDC LEGALLAIS</vt:lpstr>
      <vt:lpstr>BDC RESOSYS</vt:lpstr>
      <vt:lpstr>'BDC BRUNET'!Zone_d_impression</vt:lpstr>
      <vt:lpstr>'BDC LEGALLAIS'!Zone_d_impression</vt:lpstr>
      <vt:lpstr>'BDC RESOSYS'!Zone_d_impression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Corinne LE NORMAND</cp:lastModifiedBy>
  <cp:lastPrinted>2024-09-12T07:54:32Z</cp:lastPrinted>
  <dcterms:created xsi:type="dcterms:W3CDTF">2022-03-17T09:57:51Z</dcterms:created>
  <dcterms:modified xsi:type="dcterms:W3CDTF">2024-11-25T09:27:04Z</dcterms:modified>
</cp:coreProperties>
</file>